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583-chicago\Comparison\"/>
    </mc:Choice>
  </mc:AlternateContent>
  <xr:revisionPtr revIDLastSave="0" documentId="13_ncr:1_{8F8F045F-274E-4ED9-8FE9-FEBABE66D3C6}" xr6:coauthVersionLast="44" xr6:coauthVersionMax="44" xr10:uidLastSave="{00000000-0000-0000-0000-000000000000}"/>
  <bookViews>
    <workbookView xWindow="-108" yWindow="-108" windowWidth="23256" windowHeight="12576" firstSheet="2" activeTab="8" xr2:uid="{EA320BE6-0D40-43D5-BD33-9C4DE39CBB23}"/>
  </bookViews>
  <sheets>
    <sheet name="All-Trips" sheetId="2" r:id="rId1"/>
    <sheet name="Factoring table" sheetId="1" r:id="rId2"/>
    <sheet name="Modes" sheetId="6" r:id="rId3"/>
    <sheet name="time period" sheetId="3" r:id="rId4"/>
    <sheet name="SOV-Direction" sheetId="4" r:id="rId5"/>
    <sheet name="HOV_Direction" sheetId="7" r:id="rId6"/>
    <sheet name="Transit_Direction" sheetId="8" r:id="rId7"/>
    <sheet name="Trip to Vehicles" sheetId="9" r:id="rId8"/>
    <sheet name="OD tables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13" i="1" l="1"/>
  <c r="P14" i="1"/>
  <c r="P13" i="1"/>
  <c r="O14" i="1"/>
  <c r="O13" i="1"/>
  <c r="M14" i="1"/>
  <c r="M13" i="1"/>
  <c r="N14" i="1"/>
  <c r="N13" i="1"/>
  <c r="Q6" i="1"/>
  <c r="R6" i="1"/>
  <c r="S6" i="1"/>
  <c r="T6" i="1"/>
  <c r="D4" i="3"/>
  <c r="Q17" i="9" l="1"/>
  <c r="R17" i="9"/>
  <c r="S17" i="9"/>
  <c r="T17" i="9"/>
  <c r="U17" i="9"/>
  <c r="V17" i="9"/>
  <c r="W17" i="9"/>
  <c r="X17" i="9"/>
  <c r="Y17" i="9"/>
  <c r="Z17" i="9"/>
  <c r="AA17" i="9"/>
  <c r="Q31" i="9"/>
  <c r="R31" i="9"/>
  <c r="S31" i="9"/>
  <c r="T31" i="9"/>
  <c r="U31" i="9"/>
  <c r="V31" i="9"/>
  <c r="W31" i="9"/>
  <c r="X31" i="9"/>
  <c r="Y31" i="9"/>
  <c r="Z31" i="9"/>
  <c r="AA31" i="9"/>
  <c r="Q45" i="9"/>
  <c r="R45" i="9"/>
  <c r="S45" i="9"/>
  <c r="T45" i="9"/>
  <c r="U45" i="9"/>
  <c r="V45" i="9"/>
  <c r="W45" i="9"/>
  <c r="X45" i="9"/>
  <c r="Y45" i="9"/>
  <c r="Z45" i="9"/>
  <c r="AA45" i="9"/>
  <c r="E15" i="1"/>
  <c r="AD18" i="3"/>
  <c r="AE18" i="3"/>
  <c r="AF18" i="3"/>
  <c r="AG18" i="3"/>
  <c r="AH18" i="3"/>
  <c r="AI18" i="3"/>
  <c r="AJ18" i="3"/>
  <c r="AK18" i="3"/>
  <c r="AL18" i="3"/>
  <c r="AM18" i="3"/>
  <c r="AN18" i="3"/>
  <c r="AD19" i="3"/>
  <c r="AE19" i="3"/>
  <c r="AF19" i="3"/>
  <c r="AG19" i="3"/>
  <c r="AH19" i="3"/>
  <c r="AI19" i="3"/>
  <c r="AJ19" i="3"/>
  <c r="AK19" i="3"/>
  <c r="AL19" i="3"/>
  <c r="AM19" i="3"/>
  <c r="AN19" i="3"/>
  <c r="AD20" i="3"/>
  <c r="AE20" i="3"/>
  <c r="AF20" i="3"/>
  <c r="AG20" i="3"/>
  <c r="AH20" i="3"/>
  <c r="AI20" i="3"/>
  <c r="AJ20" i="3"/>
  <c r="AK20" i="3"/>
  <c r="AL20" i="3"/>
  <c r="AM20" i="3"/>
  <c r="AN20" i="3"/>
  <c r="AD21" i="3"/>
  <c r="AE21" i="3"/>
  <c r="AF21" i="3"/>
  <c r="AG21" i="3"/>
  <c r="AH21" i="3"/>
  <c r="AI21" i="3"/>
  <c r="AJ21" i="3"/>
  <c r="AK21" i="3"/>
  <c r="AL21" i="3"/>
  <c r="X22" i="8" s="1"/>
  <c r="AM21" i="3"/>
  <c r="AN21" i="3"/>
  <c r="AD22" i="3"/>
  <c r="AE22" i="3"/>
  <c r="AF22" i="3"/>
  <c r="AG22" i="3"/>
  <c r="AH22" i="3"/>
  <c r="AI22" i="3"/>
  <c r="AJ22" i="3"/>
  <c r="AK22" i="3"/>
  <c r="AL22" i="3"/>
  <c r="AM22" i="3"/>
  <c r="AN22" i="3"/>
  <c r="AD23" i="3"/>
  <c r="AE23" i="3"/>
  <c r="AF23" i="3"/>
  <c r="AG23" i="3"/>
  <c r="AH23" i="3"/>
  <c r="AI23" i="3"/>
  <c r="AJ23" i="3"/>
  <c r="AK23" i="3"/>
  <c r="AL23" i="3"/>
  <c r="AM23" i="3"/>
  <c r="AN23" i="3"/>
  <c r="Z24" i="8" s="1"/>
  <c r="AD24" i="3"/>
  <c r="AE24" i="3"/>
  <c r="AF24" i="3"/>
  <c r="AG24" i="3"/>
  <c r="AH24" i="3"/>
  <c r="AI24" i="3"/>
  <c r="AJ24" i="3"/>
  <c r="AK24" i="3"/>
  <c r="AL24" i="3"/>
  <c r="AM24" i="3"/>
  <c r="AN24" i="3"/>
  <c r="AD25" i="3"/>
  <c r="AE25" i="3"/>
  <c r="AF25" i="3"/>
  <c r="AG25" i="3"/>
  <c r="AH25" i="3"/>
  <c r="AI25" i="3"/>
  <c r="AJ25" i="3"/>
  <c r="AK25" i="3"/>
  <c r="AL25" i="3"/>
  <c r="AM25" i="3"/>
  <c r="AN25" i="3"/>
  <c r="AD26" i="3"/>
  <c r="AE26" i="3"/>
  <c r="AF26" i="3"/>
  <c r="AG26" i="3"/>
  <c r="AH26" i="3"/>
  <c r="AI26" i="3"/>
  <c r="AJ26" i="3"/>
  <c r="AK26" i="3"/>
  <c r="AL26" i="3"/>
  <c r="AM26" i="3"/>
  <c r="AN26" i="3"/>
  <c r="AD27" i="3"/>
  <c r="AE27" i="3"/>
  <c r="AF27" i="3"/>
  <c r="AG27" i="3"/>
  <c r="AH27" i="3"/>
  <c r="AI27" i="3"/>
  <c r="AJ27" i="3"/>
  <c r="AK27" i="3"/>
  <c r="AL27" i="3"/>
  <c r="AM27" i="3"/>
  <c r="AN27" i="3"/>
  <c r="AE17" i="3"/>
  <c r="AF17" i="3"/>
  <c r="AG17" i="3"/>
  <c r="AH17" i="3"/>
  <c r="AI17" i="3"/>
  <c r="AJ17" i="3"/>
  <c r="AK17" i="3"/>
  <c r="AL17" i="3"/>
  <c r="AM17" i="3"/>
  <c r="AN17" i="3"/>
  <c r="AD17" i="3"/>
  <c r="Q18" i="3"/>
  <c r="P19" i="7" s="1"/>
  <c r="R18" i="3"/>
  <c r="S18" i="3"/>
  <c r="T18" i="3"/>
  <c r="U18" i="3"/>
  <c r="V18" i="3"/>
  <c r="W18" i="3"/>
  <c r="X18" i="3"/>
  <c r="Y18" i="3"/>
  <c r="X19" i="7" s="1"/>
  <c r="Z18" i="3"/>
  <c r="AA18" i="3"/>
  <c r="Q19" i="3"/>
  <c r="R19" i="3"/>
  <c r="S19" i="3"/>
  <c r="T19" i="3"/>
  <c r="U19" i="3"/>
  <c r="V19" i="3"/>
  <c r="U20" i="7" s="1"/>
  <c r="W19" i="3"/>
  <c r="X19" i="3"/>
  <c r="Y19" i="3"/>
  <c r="Z19" i="3"/>
  <c r="AA19" i="3"/>
  <c r="Q20" i="3"/>
  <c r="R20" i="3"/>
  <c r="S20" i="3"/>
  <c r="R21" i="7" s="1"/>
  <c r="T20" i="3"/>
  <c r="U20" i="3"/>
  <c r="V20" i="3"/>
  <c r="W20" i="3"/>
  <c r="X20" i="3"/>
  <c r="Y20" i="3"/>
  <c r="Z20" i="3"/>
  <c r="AA20" i="3"/>
  <c r="Z21" i="7" s="1"/>
  <c r="Q21" i="3"/>
  <c r="R21" i="3"/>
  <c r="S21" i="3"/>
  <c r="T21" i="3"/>
  <c r="U21" i="3"/>
  <c r="V21" i="3"/>
  <c r="W21" i="3"/>
  <c r="X21" i="3"/>
  <c r="W22" i="7" s="1"/>
  <c r="Y21" i="3"/>
  <c r="Z21" i="3"/>
  <c r="AA21" i="3"/>
  <c r="Q22" i="3"/>
  <c r="R22" i="3"/>
  <c r="S22" i="3"/>
  <c r="T22" i="3"/>
  <c r="U22" i="3"/>
  <c r="T23" i="7" s="1"/>
  <c r="V22" i="3"/>
  <c r="W22" i="3"/>
  <c r="X22" i="3"/>
  <c r="Y22" i="3"/>
  <c r="Z22" i="3"/>
  <c r="AA22" i="3"/>
  <c r="Q23" i="3"/>
  <c r="R23" i="3"/>
  <c r="Q24" i="7" s="1"/>
  <c r="S23" i="3"/>
  <c r="T23" i="3"/>
  <c r="U23" i="3"/>
  <c r="V23" i="3"/>
  <c r="W23" i="3"/>
  <c r="X23" i="3"/>
  <c r="Y23" i="3"/>
  <c r="Z23" i="3"/>
  <c r="Y24" i="7" s="1"/>
  <c r="AA23" i="3"/>
  <c r="Q24" i="3"/>
  <c r="R24" i="3"/>
  <c r="S24" i="3"/>
  <c r="T24" i="3"/>
  <c r="U24" i="3"/>
  <c r="V24" i="3"/>
  <c r="W24" i="3"/>
  <c r="V25" i="7" s="1"/>
  <c r="X24" i="3"/>
  <c r="Y24" i="3"/>
  <c r="Z24" i="3"/>
  <c r="AA24" i="3"/>
  <c r="Q25" i="3"/>
  <c r="R25" i="3"/>
  <c r="S25" i="3"/>
  <c r="T25" i="3"/>
  <c r="S26" i="7" s="1"/>
  <c r="U25" i="3"/>
  <c r="V25" i="3"/>
  <c r="W25" i="3"/>
  <c r="X25" i="3"/>
  <c r="Y25" i="3"/>
  <c r="Z25" i="3"/>
  <c r="AA25" i="3"/>
  <c r="Q26" i="3"/>
  <c r="P27" i="7" s="1"/>
  <c r="R26" i="3"/>
  <c r="S26" i="3"/>
  <c r="T26" i="3"/>
  <c r="U26" i="3"/>
  <c r="V26" i="3"/>
  <c r="W26" i="3"/>
  <c r="X26" i="3"/>
  <c r="Y26" i="3"/>
  <c r="X27" i="7" s="1"/>
  <c r="Z26" i="3"/>
  <c r="AA26" i="3"/>
  <c r="Q27" i="3"/>
  <c r="R27" i="3"/>
  <c r="S27" i="3"/>
  <c r="T27" i="3"/>
  <c r="U27" i="3"/>
  <c r="V27" i="3"/>
  <c r="U28" i="7" s="1"/>
  <c r="W27" i="3"/>
  <c r="X27" i="3"/>
  <c r="Y27" i="3"/>
  <c r="Z27" i="3"/>
  <c r="AA27" i="3"/>
  <c r="R17" i="3"/>
  <c r="S17" i="3"/>
  <c r="T17" i="3"/>
  <c r="S18" i="7" s="1"/>
  <c r="U17" i="3"/>
  <c r="V17" i="3"/>
  <c r="W17" i="3"/>
  <c r="X17" i="3"/>
  <c r="Y17" i="3"/>
  <c r="Z17" i="3"/>
  <c r="AA17" i="3"/>
  <c r="Q17" i="3"/>
  <c r="P18" i="7" s="1"/>
  <c r="D18" i="3"/>
  <c r="E18" i="3"/>
  <c r="F18" i="3"/>
  <c r="G18" i="3"/>
  <c r="H18" i="3"/>
  <c r="I18" i="3"/>
  <c r="J18" i="3"/>
  <c r="K18" i="3"/>
  <c r="W19" i="4" s="1"/>
  <c r="L18" i="3"/>
  <c r="M18" i="3"/>
  <c r="N18" i="3"/>
  <c r="D19" i="3"/>
  <c r="E19" i="3"/>
  <c r="F19" i="3"/>
  <c r="G19" i="3"/>
  <c r="H19" i="3"/>
  <c r="T20" i="4" s="1"/>
  <c r="I19" i="3"/>
  <c r="J19" i="3"/>
  <c r="K19" i="3"/>
  <c r="L19" i="3"/>
  <c r="M19" i="3"/>
  <c r="N19" i="3"/>
  <c r="D20" i="3"/>
  <c r="E20" i="3"/>
  <c r="Q21" i="4" s="1"/>
  <c r="F20" i="3"/>
  <c r="G20" i="3"/>
  <c r="H20" i="3"/>
  <c r="I20" i="3"/>
  <c r="J20" i="3"/>
  <c r="K20" i="3"/>
  <c r="L20" i="3"/>
  <c r="M20" i="3"/>
  <c r="Y21" i="4" s="1"/>
  <c r="N20" i="3"/>
  <c r="D21" i="3"/>
  <c r="E21" i="3"/>
  <c r="F21" i="3"/>
  <c r="G21" i="3"/>
  <c r="H21" i="3"/>
  <c r="I21" i="3"/>
  <c r="J21" i="3"/>
  <c r="V22" i="4" s="1"/>
  <c r="K21" i="3"/>
  <c r="L21" i="3"/>
  <c r="M21" i="3"/>
  <c r="N21" i="3"/>
  <c r="D22" i="3"/>
  <c r="E22" i="3"/>
  <c r="F22" i="3"/>
  <c r="G22" i="3"/>
  <c r="S23" i="4" s="1"/>
  <c r="H22" i="3"/>
  <c r="I22" i="3"/>
  <c r="J22" i="3"/>
  <c r="K22" i="3"/>
  <c r="L22" i="3"/>
  <c r="M22" i="3"/>
  <c r="N22" i="3"/>
  <c r="D23" i="3"/>
  <c r="P24" i="4" s="1"/>
  <c r="E23" i="3"/>
  <c r="F23" i="3"/>
  <c r="G23" i="3"/>
  <c r="H23" i="3"/>
  <c r="I23" i="3"/>
  <c r="J23" i="3"/>
  <c r="K23" i="3"/>
  <c r="L23" i="3"/>
  <c r="X24" i="4" s="1"/>
  <c r="M23" i="3"/>
  <c r="N23" i="3"/>
  <c r="D24" i="3"/>
  <c r="E24" i="3"/>
  <c r="F24" i="3"/>
  <c r="G24" i="3"/>
  <c r="H24" i="3"/>
  <c r="I24" i="3"/>
  <c r="U25" i="4" s="1"/>
  <c r="J24" i="3"/>
  <c r="K24" i="3"/>
  <c r="L24" i="3"/>
  <c r="M24" i="3"/>
  <c r="N24" i="3"/>
  <c r="D25" i="3"/>
  <c r="E25" i="3"/>
  <c r="F25" i="3"/>
  <c r="R26" i="4" s="1"/>
  <c r="G25" i="3"/>
  <c r="H25" i="3"/>
  <c r="I25" i="3"/>
  <c r="J25" i="3"/>
  <c r="K25" i="3"/>
  <c r="L25" i="3"/>
  <c r="M25" i="3"/>
  <c r="N25" i="3"/>
  <c r="Z26" i="4" s="1"/>
  <c r="D26" i="3"/>
  <c r="E26" i="3"/>
  <c r="F26" i="3"/>
  <c r="G26" i="3"/>
  <c r="H26" i="3"/>
  <c r="I26" i="3"/>
  <c r="J26" i="3"/>
  <c r="K26" i="3"/>
  <c r="W27" i="4" s="1"/>
  <c r="L26" i="3"/>
  <c r="M26" i="3"/>
  <c r="N26" i="3"/>
  <c r="D27" i="3"/>
  <c r="E27" i="3"/>
  <c r="F27" i="3"/>
  <c r="G27" i="3"/>
  <c r="H27" i="3"/>
  <c r="T28" i="4" s="1"/>
  <c r="I27" i="3"/>
  <c r="J27" i="3"/>
  <c r="K27" i="3"/>
  <c r="L27" i="3"/>
  <c r="M27" i="3"/>
  <c r="N27" i="3"/>
  <c r="E17" i="3"/>
  <c r="F17" i="3"/>
  <c r="R18" i="4" s="1"/>
  <c r="G17" i="3"/>
  <c r="H17" i="3"/>
  <c r="I17" i="3"/>
  <c r="J17" i="3"/>
  <c r="K17" i="3"/>
  <c r="L17" i="3"/>
  <c r="M17" i="3"/>
  <c r="N17" i="3"/>
  <c r="Z18" i="4" s="1"/>
  <c r="D17" i="3"/>
  <c r="AD4" i="3"/>
  <c r="AE4" i="3"/>
  <c r="AF4" i="3"/>
  <c r="AG4" i="3"/>
  <c r="AH4" i="3"/>
  <c r="AI4" i="3"/>
  <c r="AJ4" i="3"/>
  <c r="AK4" i="3"/>
  <c r="AL4" i="3"/>
  <c r="AM4" i="3"/>
  <c r="AN4" i="3"/>
  <c r="AD5" i="3"/>
  <c r="AE5" i="3"/>
  <c r="AF5" i="3"/>
  <c r="AG5" i="3"/>
  <c r="AH5" i="3"/>
  <c r="AI5" i="3"/>
  <c r="AJ5" i="3"/>
  <c r="AK5" i="3"/>
  <c r="AL5" i="3"/>
  <c r="AM5" i="3"/>
  <c r="AN5" i="3"/>
  <c r="AD6" i="3"/>
  <c r="AE6" i="3"/>
  <c r="AF6" i="3"/>
  <c r="AG6" i="3"/>
  <c r="AH6" i="3"/>
  <c r="AI6" i="3"/>
  <c r="AJ6" i="3"/>
  <c r="AK6" i="3"/>
  <c r="AL6" i="3"/>
  <c r="AM6" i="3"/>
  <c r="AN6" i="3"/>
  <c r="AD7" i="3"/>
  <c r="AE7" i="3"/>
  <c r="AF7" i="3"/>
  <c r="AG7" i="3"/>
  <c r="AH7" i="3"/>
  <c r="AI7" i="3"/>
  <c r="AJ7" i="3"/>
  <c r="AK7" i="3"/>
  <c r="AL7" i="3"/>
  <c r="AM7" i="3"/>
  <c r="AN7" i="3"/>
  <c r="AD8" i="3"/>
  <c r="AE8" i="3"/>
  <c r="AF8" i="3"/>
  <c r="AG8" i="3"/>
  <c r="AH8" i="3"/>
  <c r="AI8" i="3"/>
  <c r="AJ8" i="3"/>
  <c r="AK8" i="3"/>
  <c r="AL8" i="3"/>
  <c r="AM8" i="3"/>
  <c r="AN8" i="3"/>
  <c r="AD9" i="3"/>
  <c r="AE9" i="3"/>
  <c r="AF9" i="3"/>
  <c r="AG9" i="3"/>
  <c r="AH9" i="3"/>
  <c r="AI9" i="3"/>
  <c r="AJ9" i="3"/>
  <c r="AK9" i="3"/>
  <c r="AL9" i="3"/>
  <c r="AM9" i="3"/>
  <c r="AN9" i="3"/>
  <c r="AD10" i="3"/>
  <c r="AE10" i="3"/>
  <c r="AF10" i="3"/>
  <c r="AG10" i="3"/>
  <c r="AH10" i="3"/>
  <c r="AI10" i="3"/>
  <c r="AJ10" i="3"/>
  <c r="AK10" i="3"/>
  <c r="AL10" i="3"/>
  <c r="AM10" i="3"/>
  <c r="AN10" i="3"/>
  <c r="AD11" i="3"/>
  <c r="AE11" i="3"/>
  <c r="AF11" i="3"/>
  <c r="AG11" i="3"/>
  <c r="AH11" i="3"/>
  <c r="AI11" i="3"/>
  <c r="AJ11" i="3"/>
  <c r="AK11" i="3"/>
  <c r="AL11" i="3"/>
  <c r="AM11" i="3"/>
  <c r="AN11" i="3"/>
  <c r="AD12" i="3"/>
  <c r="AE12" i="3"/>
  <c r="AF12" i="3"/>
  <c r="AG12" i="3"/>
  <c r="AH12" i="3"/>
  <c r="AI12" i="3"/>
  <c r="AJ12" i="3"/>
  <c r="AK12" i="3"/>
  <c r="AL12" i="3"/>
  <c r="AM12" i="3"/>
  <c r="AN12" i="3"/>
  <c r="AD13" i="3"/>
  <c r="AE13" i="3"/>
  <c r="AF13" i="3"/>
  <c r="AG13" i="3"/>
  <c r="AH13" i="3"/>
  <c r="AI13" i="3"/>
  <c r="AJ13" i="3"/>
  <c r="AK13" i="3"/>
  <c r="AL13" i="3"/>
  <c r="AM13" i="3"/>
  <c r="AN13" i="3"/>
  <c r="AE3" i="3"/>
  <c r="AF3" i="3"/>
  <c r="AG3" i="3"/>
  <c r="AH3" i="3"/>
  <c r="AI3" i="3"/>
  <c r="AJ3" i="3"/>
  <c r="AK3" i="3"/>
  <c r="AL3" i="3"/>
  <c r="AM3" i="3"/>
  <c r="AN3" i="3"/>
  <c r="AD3" i="3"/>
  <c r="Q4" i="3"/>
  <c r="R4" i="3"/>
  <c r="S4" i="3"/>
  <c r="T4" i="3"/>
  <c r="U4" i="3"/>
  <c r="V4" i="3"/>
  <c r="W4" i="3"/>
  <c r="X4" i="3"/>
  <c r="Y4" i="3"/>
  <c r="Z4" i="3"/>
  <c r="AA4" i="3"/>
  <c r="Q5" i="3"/>
  <c r="R5" i="3"/>
  <c r="S5" i="3"/>
  <c r="T5" i="3"/>
  <c r="U5" i="3"/>
  <c r="V5" i="3"/>
  <c r="W5" i="3"/>
  <c r="X5" i="3"/>
  <c r="Y5" i="3"/>
  <c r="Z5" i="3"/>
  <c r="AA5" i="3"/>
  <c r="Q6" i="3"/>
  <c r="R6" i="3"/>
  <c r="S6" i="3"/>
  <c r="T6" i="3"/>
  <c r="U6" i="3"/>
  <c r="V6" i="3"/>
  <c r="W6" i="3"/>
  <c r="X6" i="3"/>
  <c r="Y6" i="3"/>
  <c r="Z6" i="3"/>
  <c r="AA6" i="3"/>
  <c r="Q7" i="3"/>
  <c r="R7" i="3"/>
  <c r="S7" i="3"/>
  <c r="T7" i="3"/>
  <c r="U7" i="3"/>
  <c r="V7" i="3"/>
  <c r="W7" i="3"/>
  <c r="X7" i="3"/>
  <c r="Y7" i="3"/>
  <c r="Z7" i="3"/>
  <c r="AA7" i="3"/>
  <c r="Q8" i="3"/>
  <c r="R8" i="3"/>
  <c r="S8" i="3"/>
  <c r="T8" i="3"/>
  <c r="U8" i="3"/>
  <c r="V8" i="3"/>
  <c r="W8" i="3"/>
  <c r="X8" i="3"/>
  <c r="Y8" i="3"/>
  <c r="Z8" i="3"/>
  <c r="AA8" i="3"/>
  <c r="Q9" i="3"/>
  <c r="R9" i="3"/>
  <c r="S9" i="3"/>
  <c r="T9" i="3"/>
  <c r="U9" i="3"/>
  <c r="V9" i="3"/>
  <c r="W9" i="3"/>
  <c r="X9" i="3"/>
  <c r="Y9" i="3"/>
  <c r="Z9" i="3"/>
  <c r="AA9" i="3"/>
  <c r="Q10" i="3"/>
  <c r="R10" i="3"/>
  <c r="S10" i="3"/>
  <c r="T10" i="3"/>
  <c r="U10" i="3"/>
  <c r="V10" i="3"/>
  <c r="W10" i="3"/>
  <c r="X10" i="3"/>
  <c r="Y10" i="3"/>
  <c r="Z10" i="3"/>
  <c r="AA10" i="3"/>
  <c r="Q11" i="3"/>
  <c r="R11" i="3"/>
  <c r="S11" i="3"/>
  <c r="T11" i="3"/>
  <c r="U11" i="3"/>
  <c r="V11" i="3"/>
  <c r="W11" i="3"/>
  <c r="X11" i="3"/>
  <c r="Y11" i="3"/>
  <c r="Z11" i="3"/>
  <c r="AA11" i="3"/>
  <c r="Q12" i="3"/>
  <c r="R12" i="3"/>
  <c r="S12" i="3"/>
  <c r="T12" i="3"/>
  <c r="U12" i="3"/>
  <c r="V12" i="3"/>
  <c r="W12" i="3"/>
  <c r="X12" i="3"/>
  <c r="Y12" i="3"/>
  <c r="Z12" i="3"/>
  <c r="AA12" i="3"/>
  <c r="Q13" i="3"/>
  <c r="R13" i="3"/>
  <c r="S13" i="3"/>
  <c r="T13" i="3"/>
  <c r="U13" i="3"/>
  <c r="V13" i="3"/>
  <c r="W13" i="3"/>
  <c r="X13" i="3"/>
  <c r="Y13" i="3"/>
  <c r="Z13" i="3"/>
  <c r="AA13" i="3"/>
  <c r="R3" i="3"/>
  <c r="S3" i="3"/>
  <c r="T3" i="3"/>
  <c r="U3" i="3"/>
  <c r="V3" i="3"/>
  <c r="W3" i="3"/>
  <c r="X3" i="3"/>
  <c r="Y3" i="3"/>
  <c r="Z3" i="3"/>
  <c r="AA3" i="3"/>
  <c r="Q3" i="3"/>
  <c r="E4" i="3"/>
  <c r="F4" i="3"/>
  <c r="G4" i="3"/>
  <c r="H4" i="3"/>
  <c r="I4" i="3"/>
  <c r="J4" i="3"/>
  <c r="K4" i="3"/>
  <c r="L4" i="3"/>
  <c r="M4" i="3"/>
  <c r="Y5" i="4" s="1"/>
  <c r="N4" i="3"/>
  <c r="D5" i="3"/>
  <c r="E5" i="3"/>
  <c r="F5" i="3"/>
  <c r="G5" i="3"/>
  <c r="H5" i="3"/>
  <c r="I5" i="3"/>
  <c r="J5" i="3"/>
  <c r="V6" i="4" s="1"/>
  <c r="K5" i="3"/>
  <c r="L5" i="3"/>
  <c r="M5" i="3"/>
  <c r="N5" i="3"/>
  <c r="D6" i="3"/>
  <c r="E6" i="3"/>
  <c r="F6" i="3"/>
  <c r="G6" i="3"/>
  <c r="S7" i="4" s="1"/>
  <c r="H6" i="3"/>
  <c r="I6" i="3"/>
  <c r="J6" i="3"/>
  <c r="K6" i="3"/>
  <c r="L6" i="3"/>
  <c r="M6" i="3"/>
  <c r="N6" i="3"/>
  <c r="D7" i="3"/>
  <c r="P8" i="4" s="1"/>
  <c r="E7" i="3"/>
  <c r="F7" i="3"/>
  <c r="G7" i="3"/>
  <c r="H7" i="3"/>
  <c r="I7" i="3"/>
  <c r="J7" i="3"/>
  <c r="K7" i="3"/>
  <c r="L7" i="3"/>
  <c r="X8" i="4" s="1"/>
  <c r="M7" i="3"/>
  <c r="N7" i="3"/>
  <c r="D8" i="3"/>
  <c r="E8" i="3"/>
  <c r="F8" i="3"/>
  <c r="G8" i="3"/>
  <c r="H8" i="3"/>
  <c r="I8" i="3"/>
  <c r="U9" i="4" s="1"/>
  <c r="J8" i="3"/>
  <c r="K8" i="3"/>
  <c r="L8" i="3"/>
  <c r="M8" i="3"/>
  <c r="N8" i="3"/>
  <c r="D9" i="3"/>
  <c r="E9" i="3"/>
  <c r="F9" i="3"/>
  <c r="R10" i="4" s="1"/>
  <c r="G9" i="3"/>
  <c r="H9" i="3"/>
  <c r="I9" i="3"/>
  <c r="J9" i="3"/>
  <c r="K9" i="3"/>
  <c r="L9" i="3"/>
  <c r="M9" i="3"/>
  <c r="N9" i="3"/>
  <c r="Z10" i="4" s="1"/>
  <c r="D10" i="3"/>
  <c r="E10" i="3"/>
  <c r="F10" i="3"/>
  <c r="G10" i="3"/>
  <c r="H10" i="3"/>
  <c r="I10" i="3"/>
  <c r="J10" i="3"/>
  <c r="K10" i="3"/>
  <c r="W11" i="4" s="1"/>
  <c r="L10" i="3"/>
  <c r="M10" i="3"/>
  <c r="N10" i="3"/>
  <c r="D11" i="3"/>
  <c r="E11" i="3"/>
  <c r="F11" i="3"/>
  <c r="G11" i="3"/>
  <c r="H11" i="3"/>
  <c r="T12" i="4" s="1"/>
  <c r="I11" i="3"/>
  <c r="J11" i="3"/>
  <c r="K11" i="3"/>
  <c r="L11" i="3"/>
  <c r="M11" i="3"/>
  <c r="N11" i="3"/>
  <c r="D12" i="3"/>
  <c r="E12" i="3"/>
  <c r="Q13" i="4" s="1"/>
  <c r="F12" i="3"/>
  <c r="G12" i="3"/>
  <c r="H12" i="3"/>
  <c r="I12" i="3"/>
  <c r="J12" i="3"/>
  <c r="K12" i="3"/>
  <c r="J13" i="4" s="1"/>
  <c r="L12" i="3"/>
  <c r="M12" i="3"/>
  <c r="Y13" i="4" s="1"/>
  <c r="N12" i="3"/>
  <c r="D13" i="3"/>
  <c r="E13" i="3"/>
  <c r="F13" i="3"/>
  <c r="G13" i="3"/>
  <c r="H13" i="3"/>
  <c r="I13" i="3"/>
  <c r="J13" i="3"/>
  <c r="V14" i="4" s="1"/>
  <c r="K13" i="3"/>
  <c r="L13" i="3"/>
  <c r="M13" i="3"/>
  <c r="N13" i="3"/>
  <c r="E3" i="3"/>
  <c r="F3" i="3"/>
  <c r="G3" i="3"/>
  <c r="H3" i="3"/>
  <c r="T4" i="4" s="1"/>
  <c r="I3" i="3"/>
  <c r="J3" i="3"/>
  <c r="K3" i="3"/>
  <c r="L3" i="3"/>
  <c r="M3" i="3"/>
  <c r="N3" i="3"/>
  <c r="D3" i="3"/>
  <c r="O2" i="2"/>
  <c r="H10" i="1"/>
  <c r="H9" i="1"/>
  <c r="F10" i="1"/>
  <c r="F9" i="1"/>
  <c r="D10" i="1"/>
  <c r="Y28" i="4" s="1"/>
  <c r="D9" i="1"/>
  <c r="F19" i="8" s="1"/>
  <c r="B10" i="1"/>
  <c r="T11" i="8" s="1"/>
  <c r="B9" i="1"/>
  <c r="I9" i="8" s="1"/>
  <c r="C5" i="1"/>
  <c r="B5" i="1"/>
  <c r="H4" i="1"/>
  <c r="H5" i="1" s="1"/>
  <c r="F4" i="1"/>
  <c r="F5" i="1" s="1"/>
  <c r="C4" i="1"/>
  <c r="B4" i="1"/>
  <c r="AA37" i="3" l="1"/>
  <c r="AD35" i="3"/>
  <c r="AN31" i="3"/>
  <c r="L39" i="3"/>
  <c r="AN36" i="3"/>
  <c r="I33" i="3"/>
  <c r="U34" i="4" s="1"/>
  <c r="G41" i="3"/>
  <c r="Z40" i="3"/>
  <c r="Y41" i="7" s="1"/>
  <c r="AD37" i="3"/>
  <c r="N33" i="3"/>
  <c r="I41" i="3"/>
  <c r="W41" i="3"/>
  <c r="AK38" i="3"/>
  <c r="J39" i="8" s="1"/>
  <c r="I35" i="3"/>
  <c r="H36" i="4" s="1"/>
  <c r="AE39" i="3"/>
  <c r="K35" i="3"/>
  <c r="W36" i="4" s="1"/>
  <c r="AM34" i="3"/>
  <c r="AM32" i="3"/>
  <c r="AK40" i="3"/>
  <c r="J37" i="3"/>
  <c r="AM31" i="3"/>
  <c r="L32" i="8" s="1"/>
  <c r="AG33" i="3"/>
  <c r="S34" i="8" s="1"/>
  <c r="AM40" i="3"/>
  <c r="K37" i="3"/>
  <c r="J38" i="4" s="1"/>
  <c r="G39" i="3"/>
  <c r="Z4" i="4"/>
  <c r="Q5" i="4"/>
  <c r="F6" i="4"/>
  <c r="M11" i="7"/>
  <c r="J14" i="8"/>
  <c r="L24" i="4"/>
  <c r="X40" i="4"/>
  <c r="Z32" i="8"/>
  <c r="E12" i="4"/>
  <c r="M10" i="7"/>
  <c r="M13" i="8"/>
  <c r="D12" i="4"/>
  <c r="C4" i="7"/>
  <c r="L10" i="7"/>
  <c r="K11" i="8"/>
  <c r="K10" i="4"/>
  <c r="L14" i="7"/>
  <c r="M8" i="7"/>
  <c r="L8" i="8"/>
  <c r="F9" i="4"/>
  <c r="I14" i="7"/>
  <c r="D6" i="7"/>
  <c r="D8" i="8"/>
  <c r="E9" i="4"/>
  <c r="L13" i="7"/>
  <c r="G5" i="7"/>
  <c r="M5" i="8"/>
  <c r="E4" i="4"/>
  <c r="L7" i="4"/>
  <c r="C13" i="7"/>
  <c r="D4" i="4"/>
  <c r="G6" i="4"/>
  <c r="J12" i="7"/>
  <c r="P4" i="4"/>
  <c r="S4" i="4"/>
  <c r="Q4" i="4"/>
  <c r="S14" i="4"/>
  <c r="Y12" i="4"/>
  <c r="T11" i="4"/>
  <c r="R4" i="4"/>
  <c r="Q13" i="7"/>
  <c r="Y4" i="4"/>
  <c r="V13" i="4"/>
  <c r="Q12" i="4"/>
  <c r="X7" i="8"/>
  <c r="U4" i="4"/>
  <c r="W14" i="4"/>
  <c r="Z13" i="4"/>
  <c r="R13" i="4"/>
  <c r="U12" i="4"/>
  <c r="X11" i="4"/>
  <c r="U4" i="7"/>
  <c r="W14" i="7"/>
  <c r="Z13" i="7"/>
  <c r="R13" i="7"/>
  <c r="U12" i="7"/>
  <c r="X11" i="7"/>
  <c r="P11" i="7"/>
  <c r="V4" i="8"/>
  <c r="X14" i="8"/>
  <c r="P14" i="8"/>
  <c r="S13" i="8"/>
  <c r="V12" i="8"/>
  <c r="Y11" i="8"/>
  <c r="Q11" i="8"/>
  <c r="T10" i="8"/>
  <c r="W9" i="8"/>
  <c r="Z8" i="8"/>
  <c r="R8" i="8"/>
  <c r="U7" i="8"/>
  <c r="X6" i="8"/>
  <c r="P6" i="8"/>
  <c r="S5" i="8"/>
  <c r="K19" i="4"/>
  <c r="M27" i="8"/>
  <c r="C25" i="8"/>
  <c r="D22" i="8"/>
  <c r="E19" i="8"/>
  <c r="H28" i="7"/>
  <c r="F18" i="4"/>
  <c r="L20" i="7"/>
  <c r="V28" i="8"/>
  <c r="S21" i="8"/>
  <c r="T18" i="8"/>
  <c r="P22" i="8"/>
  <c r="Y41" i="8"/>
  <c r="V38" i="4"/>
  <c r="W41" i="8"/>
  <c r="Y33" i="8"/>
  <c r="Q40" i="8"/>
  <c r="W39" i="8"/>
  <c r="Y27" i="8"/>
  <c r="T26" i="8"/>
  <c r="R24" i="8"/>
  <c r="V20" i="8"/>
  <c r="Q19" i="8"/>
  <c r="P18" i="8"/>
  <c r="S18" i="8"/>
  <c r="U28" i="8"/>
  <c r="X27" i="8"/>
  <c r="P27" i="8"/>
  <c r="S26" i="8"/>
  <c r="V25" i="8"/>
  <c r="Y24" i="8"/>
  <c r="Q24" i="8"/>
  <c r="T23" i="8"/>
  <c r="W22" i="8"/>
  <c r="Z21" i="8"/>
  <c r="R21" i="8"/>
  <c r="U20" i="8"/>
  <c r="X19" i="8"/>
  <c r="P19" i="8"/>
  <c r="R25" i="4"/>
  <c r="Q27" i="8"/>
  <c r="W25" i="8"/>
  <c r="U23" i="8"/>
  <c r="Y19" i="8"/>
  <c r="X26" i="4"/>
  <c r="X18" i="4"/>
  <c r="R28" i="4"/>
  <c r="U27" i="4"/>
  <c r="P26" i="4"/>
  <c r="S25" i="4"/>
  <c r="Y23" i="4"/>
  <c r="T22" i="4"/>
  <c r="W21" i="4"/>
  <c r="R20" i="4"/>
  <c r="U19" i="4"/>
  <c r="Z18" i="8"/>
  <c r="R18" i="8"/>
  <c r="T28" i="8"/>
  <c r="W27" i="8"/>
  <c r="P24" i="8"/>
  <c r="S23" i="8"/>
  <c r="V22" i="8"/>
  <c r="Y21" i="8"/>
  <c r="Q23" i="4"/>
  <c r="Z26" i="8"/>
  <c r="W18" i="4"/>
  <c r="Q28" i="4"/>
  <c r="T27" i="4"/>
  <c r="Z25" i="4"/>
  <c r="X23" i="4"/>
  <c r="S22" i="4"/>
  <c r="V21" i="4"/>
  <c r="Q20" i="4"/>
  <c r="X18" i="7"/>
  <c r="Z28" i="7"/>
  <c r="R28" i="7"/>
  <c r="U27" i="7"/>
  <c r="X26" i="7"/>
  <c r="P26" i="7"/>
  <c r="S25" i="7"/>
  <c r="V24" i="7"/>
  <c r="Y23" i="7"/>
  <c r="Q23" i="7"/>
  <c r="T22" i="7"/>
  <c r="W21" i="7"/>
  <c r="Z20" i="7"/>
  <c r="R20" i="7"/>
  <c r="U19" i="7"/>
  <c r="Y18" i="8"/>
  <c r="Q18" i="8"/>
  <c r="S28" i="8"/>
  <c r="V27" i="8"/>
  <c r="Y26" i="8"/>
  <c r="Q26" i="8"/>
  <c r="T25" i="8"/>
  <c r="W24" i="8"/>
  <c r="Z23" i="8"/>
  <c r="R23" i="8"/>
  <c r="U22" i="8"/>
  <c r="X21" i="8"/>
  <c r="P21" i="8"/>
  <c r="S20" i="8"/>
  <c r="V19" i="8"/>
  <c r="P23" i="4"/>
  <c r="R26" i="8"/>
  <c r="X28" i="4"/>
  <c r="P28" i="4"/>
  <c r="S27" i="4"/>
  <c r="V26" i="4"/>
  <c r="Y25" i="4"/>
  <c r="Q25" i="4"/>
  <c r="T24" i="4"/>
  <c r="W23" i="4"/>
  <c r="Z22" i="4"/>
  <c r="R22" i="4"/>
  <c r="U21" i="4"/>
  <c r="X20" i="4"/>
  <c r="P20" i="4"/>
  <c r="S19" i="4"/>
  <c r="W18" i="7"/>
  <c r="Y28" i="7"/>
  <c r="Q28" i="7"/>
  <c r="T27" i="7"/>
  <c r="W26" i="7"/>
  <c r="Z25" i="7"/>
  <c r="R25" i="7"/>
  <c r="U24" i="7"/>
  <c r="X23" i="7"/>
  <c r="P23" i="7"/>
  <c r="S22" i="7"/>
  <c r="V21" i="7"/>
  <c r="Y20" i="7"/>
  <c r="Q20" i="7"/>
  <c r="T19" i="7"/>
  <c r="X18" i="8"/>
  <c r="Z28" i="8"/>
  <c r="R28" i="8"/>
  <c r="U27" i="8"/>
  <c r="X26" i="8"/>
  <c r="P26" i="8"/>
  <c r="S25" i="8"/>
  <c r="V24" i="8"/>
  <c r="Y23" i="8"/>
  <c r="Q23" i="8"/>
  <c r="T22" i="8"/>
  <c r="W21" i="8"/>
  <c r="Z20" i="8"/>
  <c r="R20" i="8"/>
  <c r="U19" i="8"/>
  <c r="Z20" i="4"/>
  <c r="Q21" i="8"/>
  <c r="V18" i="4"/>
  <c r="U18" i="4"/>
  <c r="W28" i="4"/>
  <c r="Z27" i="4"/>
  <c r="R27" i="4"/>
  <c r="U26" i="4"/>
  <c r="X25" i="4"/>
  <c r="P25" i="4"/>
  <c r="S24" i="4"/>
  <c r="V23" i="4"/>
  <c r="Y22" i="4"/>
  <c r="Q22" i="4"/>
  <c r="T21" i="4"/>
  <c r="W20" i="4"/>
  <c r="Z19" i="4"/>
  <c r="R19" i="4"/>
  <c r="W18" i="8"/>
  <c r="Y28" i="8"/>
  <c r="Q28" i="8"/>
  <c r="T27" i="8"/>
  <c r="W26" i="8"/>
  <c r="Z25" i="8"/>
  <c r="R25" i="8"/>
  <c r="U24" i="8"/>
  <c r="X23" i="8"/>
  <c r="P23" i="8"/>
  <c r="S22" i="8"/>
  <c r="V21" i="8"/>
  <c r="Y20" i="8"/>
  <c r="Q20" i="8"/>
  <c r="T19" i="8"/>
  <c r="T19" i="4"/>
  <c r="T20" i="8"/>
  <c r="T18" i="4"/>
  <c r="V28" i="4"/>
  <c r="Y27" i="4"/>
  <c r="Q27" i="4"/>
  <c r="T26" i="4"/>
  <c r="W25" i="4"/>
  <c r="Z24" i="4"/>
  <c r="R24" i="4"/>
  <c r="U23" i="4"/>
  <c r="X22" i="4"/>
  <c r="P22" i="4"/>
  <c r="S21" i="4"/>
  <c r="V20" i="4"/>
  <c r="Y19" i="4"/>
  <c r="Q19" i="4"/>
  <c r="V18" i="8"/>
  <c r="X28" i="8"/>
  <c r="P28" i="8"/>
  <c r="S27" i="8"/>
  <c r="V26" i="8"/>
  <c r="Y25" i="8"/>
  <c r="Q25" i="8"/>
  <c r="T24" i="8"/>
  <c r="W23" i="8"/>
  <c r="Z22" i="8"/>
  <c r="R22" i="8"/>
  <c r="U21" i="8"/>
  <c r="X20" i="8"/>
  <c r="P20" i="8"/>
  <c r="S19" i="8"/>
  <c r="Z28" i="4"/>
  <c r="P18" i="4"/>
  <c r="S18" i="4"/>
  <c r="U28" i="4"/>
  <c r="X27" i="4"/>
  <c r="P27" i="4"/>
  <c r="S26" i="4"/>
  <c r="V25" i="4"/>
  <c r="Y24" i="4"/>
  <c r="Q24" i="4"/>
  <c r="T23" i="4"/>
  <c r="W22" i="4"/>
  <c r="Z21" i="4"/>
  <c r="R21" i="4"/>
  <c r="U20" i="4"/>
  <c r="X19" i="4"/>
  <c r="P19" i="4"/>
  <c r="U18" i="8"/>
  <c r="W28" i="8"/>
  <c r="Z27" i="8"/>
  <c r="R27" i="8"/>
  <c r="U26" i="8"/>
  <c r="X25" i="8"/>
  <c r="P25" i="8"/>
  <c r="S24" i="8"/>
  <c r="V23" i="8"/>
  <c r="Y22" i="8"/>
  <c r="Q22" i="8"/>
  <c r="T21" i="8"/>
  <c r="W20" i="8"/>
  <c r="Z19" i="8"/>
  <c r="R19" i="8"/>
  <c r="H28" i="4"/>
  <c r="D24" i="4"/>
  <c r="J19" i="4"/>
  <c r="E28" i="7"/>
  <c r="H20" i="7"/>
  <c r="F27" i="8"/>
  <c r="G24" i="8"/>
  <c r="H21" i="8"/>
  <c r="H18" i="7"/>
  <c r="J28" i="7"/>
  <c r="M27" i="7"/>
  <c r="E27" i="7"/>
  <c r="H26" i="7"/>
  <c r="K25" i="7"/>
  <c r="C25" i="7"/>
  <c r="F24" i="7"/>
  <c r="I23" i="7"/>
  <c r="L22" i="7"/>
  <c r="D22" i="7"/>
  <c r="G28" i="4"/>
  <c r="G23" i="4"/>
  <c r="C19" i="4"/>
  <c r="G27" i="7"/>
  <c r="E27" i="8"/>
  <c r="F24" i="8"/>
  <c r="G21" i="8"/>
  <c r="G18" i="7"/>
  <c r="I28" i="7"/>
  <c r="L27" i="7"/>
  <c r="D27" i="7"/>
  <c r="G26" i="7"/>
  <c r="J25" i="7"/>
  <c r="M24" i="7"/>
  <c r="E24" i="7"/>
  <c r="H23" i="7"/>
  <c r="K22" i="7"/>
  <c r="C22" i="7"/>
  <c r="K27" i="4"/>
  <c r="J22" i="4"/>
  <c r="J26" i="7"/>
  <c r="I18" i="8"/>
  <c r="I26" i="8"/>
  <c r="J23" i="8"/>
  <c r="K20" i="8"/>
  <c r="C27" i="4"/>
  <c r="I22" i="4"/>
  <c r="F26" i="7"/>
  <c r="H18" i="8"/>
  <c r="H26" i="8"/>
  <c r="I23" i="8"/>
  <c r="J20" i="8"/>
  <c r="L26" i="4"/>
  <c r="C21" i="4"/>
  <c r="J19" i="7"/>
  <c r="F26" i="4"/>
  <c r="M21" i="4"/>
  <c r="I24" i="7"/>
  <c r="K28" i="8"/>
  <c r="L25" i="8"/>
  <c r="M22" i="8"/>
  <c r="C20" i="8"/>
  <c r="M28" i="4"/>
  <c r="K26" i="4"/>
  <c r="I24" i="4"/>
  <c r="D23" i="4"/>
  <c r="M20" i="4"/>
  <c r="F20" i="7"/>
  <c r="M26" i="8"/>
  <c r="E26" i="8"/>
  <c r="H25" i="8"/>
  <c r="K24" i="8"/>
  <c r="D21" i="8"/>
  <c r="G20" i="8"/>
  <c r="J19" i="8"/>
  <c r="I25" i="4"/>
  <c r="E21" i="4"/>
  <c r="H24" i="7"/>
  <c r="J28" i="8"/>
  <c r="K25" i="8"/>
  <c r="L22" i="8"/>
  <c r="M19" i="8"/>
  <c r="L28" i="4"/>
  <c r="J26" i="4"/>
  <c r="E25" i="4"/>
  <c r="H24" i="4"/>
  <c r="C23" i="4"/>
  <c r="L20" i="4"/>
  <c r="G19" i="4"/>
  <c r="C18" i="4"/>
  <c r="H25" i="4"/>
  <c r="H20" i="4"/>
  <c r="F18" i="7"/>
  <c r="J22" i="7"/>
  <c r="C28" i="8"/>
  <c r="D25" i="8"/>
  <c r="E22" i="8"/>
  <c r="U14" i="4"/>
  <c r="X13" i="4"/>
  <c r="P13" i="4"/>
  <c r="S12" i="4"/>
  <c r="V11" i="4"/>
  <c r="Y10" i="4"/>
  <c r="Q10" i="4"/>
  <c r="T9" i="4"/>
  <c r="W8" i="4"/>
  <c r="Z7" i="4"/>
  <c r="R7" i="4"/>
  <c r="U6" i="4"/>
  <c r="X5" i="4"/>
  <c r="P5" i="4"/>
  <c r="T4" i="7"/>
  <c r="V14" i="7"/>
  <c r="Y13" i="7"/>
  <c r="T12" i="7"/>
  <c r="W11" i="7"/>
  <c r="Z10" i="7"/>
  <c r="U4" i="8"/>
  <c r="W14" i="8"/>
  <c r="Z13" i="8"/>
  <c r="R13" i="8"/>
  <c r="U12" i="8"/>
  <c r="X11" i="8"/>
  <c r="P11" i="8"/>
  <c r="S10" i="8"/>
  <c r="V9" i="8"/>
  <c r="Y8" i="8"/>
  <c r="Q8" i="8"/>
  <c r="T7" i="8"/>
  <c r="W6" i="8"/>
  <c r="Z5" i="8"/>
  <c r="R5" i="8"/>
  <c r="P13" i="7"/>
  <c r="P7" i="8"/>
  <c r="T14" i="4"/>
  <c r="W13" i="4"/>
  <c r="Z12" i="4"/>
  <c r="R12" i="4"/>
  <c r="U11" i="4"/>
  <c r="X10" i="4"/>
  <c r="P10" i="4"/>
  <c r="S9" i="4"/>
  <c r="V8" i="4"/>
  <c r="Y7" i="4"/>
  <c r="Q7" i="4"/>
  <c r="T6" i="4"/>
  <c r="W5" i="4"/>
  <c r="S4" i="7"/>
  <c r="U14" i="7"/>
  <c r="X13" i="7"/>
  <c r="S12" i="7"/>
  <c r="V11" i="7"/>
  <c r="Y10" i="7"/>
  <c r="T9" i="7"/>
  <c r="W8" i="7"/>
  <c r="Z7" i="7"/>
  <c r="T4" i="8"/>
  <c r="V14" i="8"/>
  <c r="Y13" i="8"/>
  <c r="Q13" i="8"/>
  <c r="T12" i="8"/>
  <c r="W11" i="8"/>
  <c r="Z10" i="8"/>
  <c r="R10" i="8"/>
  <c r="U9" i="8"/>
  <c r="X8" i="8"/>
  <c r="P8" i="8"/>
  <c r="S7" i="8"/>
  <c r="V6" i="8"/>
  <c r="Y5" i="8"/>
  <c r="Q5" i="8"/>
  <c r="R10" i="7"/>
  <c r="W10" i="4"/>
  <c r="Z9" i="4"/>
  <c r="R9" i="4"/>
  <c r="U8" i="4"/>
  <c r="X7" i="4"/>
  <c r="P7" i="4"/>
  <c r="S6" i="4"/>
  <c r="V5" i="4"/>
  <c r="Z4" i="7"/>
  <c r="R4" i="7"/>
  <c r="T14" i="7"/>
  <c r="W13" i="7"/>
  <c r="Z12" i="7"/>
  <c r="R12" i="7"/>
  <c r="U11" i="7"/>
  <c r="X10" i="7"/>
  <c r="P10" i="7"/>
  <c r="S9" i="7"/>
  <c r="V8" i="7"/>
  <c r="Y7" i="7"/>
  <c r="Q7" i="7"/>
  <c r="T6" i="7"/>
  <c r="W5" i="7"/>
  <c r="P4" i="8"/>
  <c r="S4" i="8"/>
  <c r="U14" i="8"/>
  <c r="X13" i="8"/>
  <c r="P13" i="8"/>
  <c r="S12" i="8"/>
  <c r="V11" i="8"/>
  <c r="Y10" i="8"/>
  <c r="Q10" i="8"/>
  <c r="T9" i="8"/>
  <c r="W8" i="8"/>
  <c r="Z7" i="8"/>
  <c r="R7" i="8"/>
  <c r="U6" i="8"/>
  <c r="X5" i="8"/>
  <c r="P5" i="8"/>
  <c r="Q10" i="7"/>
  <c r="X4" i="4"/>
  <c r="R14" i="4"/>
  <c r="P12" i="4"/>
  <c r="Y9" i="4"/>
  <c r="Q9" i="4"/>
  <c r="T8" i="4"/>
  <c r="Z6" i="4"/>
  <c r="R6" i="4"/>
  <c r="Y4" i="7"/>
  <c r="Q4" i="7"/>
  <c r="S14" i="7"/>
  <c r="V13" i="7"/>
  <c r="Y12" i="7"/>
  <c r="Q12" i="7"/>
  <c r="T11" i="7"/>
  <c r="W10" i="7"/>
  <c r="Z9" i="7"/>
  <c r="Z4" i="8"/>
  <c r="R4" i="8"/>
  <c r="Z12" i="8"/>
  <c r="R12" i="8"/>
  <c r="P10" i="8"/>
  <c r="S9" i="8"/>
  <c r="V8" i="8"/>
  <c r="Y7" i="8"/>
  <c r="Q7" i="8"/>
  <c r="T6" i="8"/>
  <c r="W5" i="8"/>
  <c r="U13" i="4"/>
  <c r="S7" i="7"/>
  <c r="T14" i="8"/>
  <c r="Z14" i="4"/>
  <c r="X12" i="4"/>
  <c r="V10" i="4"/>
  <c r="X4" i="7"/>
  <c r="Z14" i="7"/>
  <c r="R14" i="7"/>
  <c r="U13" i="7"/>
  <c r="X12" i="7"/>
  <c r="P12" i="7"/>
  <c r="S11" i="7"/>
  <c r="V10" i="7"/>
  <c r="Y9" i="7"/>
  <c r="Y4" i="8"/>
  <c r="Q4" i="8"/>
  <c r="Y12" i="8"/>
  <c r="Q12" i="8"/>
  <c r="Z9" i="8"/>
  <c r="R9" i="8"/>
  <c r="U8" i="8"/>
  <c r="S11" i="4"/>
  <c r="R7" i="7"/>
  <c r="S14" i="8"/>
  <c r="W4" i="7"/>
  <c r="Y14" i="7"/>
  <c r="Q14" i="7"/>
  <c r="T13" i="7"/>
  <c r="W12" i="7"/>
  <c r="Z11" i="7"/>
  <c r="R11" i="7"/>
  <c r="U10" i="7"/>
  <c r="X9" i="7"/>
  <c r="P9" i="7"/>
  <c r="S8" i="7"/>
  <c r="V7" i="7"/>
  <c r="Y6" i="7"/>
  <c r="Q6" i="7"/>
  <c r="T5" i="7"/>
  <c r="X4" i="8"/>
  <c r="Z14" i="8"/>
  <c r="R14" i="8"/>
  <c r="U13" i="8"/>
  <c r="X12" i="8"/>
  <c r="P12" i="8"/>
  <c r="S11" i="8"/>
  <c r="V10" i="8"/>
  <c r="Y9" i="8"/>
  <c r="Q9" i="8"/>
  <c r="T8" i="8"/>
  <c r="W7" i="8"/>
  <c r="Z6" i="8"/>
  <c r="R6" i="8"/>
  <c r="U5" i="8"/>
  <c r="W7" i="4"/>
  <c r="U11" i="8"/>
  <c r="P11" i="4"/>
  <c r="S10" i="4"/>
  <c r="V9" i="4"/>
  <c r="Y8" i="4"/>
  <c r="Q8" i="4"/>
  <c r="T7" i="4"/>
  <c r="W6" i="4"/>
  <c r="Z5" i="4"/>
  <c r="R5" i="4"/>
  <c r="V4" i="7"/>
  <c r="X14" i="7"/>
  <c r="P14" i="7"/>
  <c r="S13" i="7"/>
  <c r="V12" i="7"/>
  <c r="Y11" i="7"/>
  <c r="Q11" i="7"/>
  <c r="T10" i="7"/>
  <c r="W9" i="7"/>
  <c r="Z8" i="7"/>
  <c r="R8" i="7"/>
  <c r="U7" i="7"/>
  <c r="X6" i="7"/>
  <c r="P6" i="7"/>
  <c r="S5" i="7"/>
  <c r="W4" i="8"/>
  <c r="Y14" i="8"/>
  <c r="Q14" i="8"/>
  <c r="T13" i="8"/>
  <c r="W12" i="8"/>
  <c r="Z11" i="8"/>
  <c r="R11" i="8"/>
  <c r="U10" i="8"/>
  <c r="X9" i="8"/>
  <c r="P9" i="8"/>
  <c r="S8" i="8"/>
  <c r="V7" i="8"/>
  <c r="Y6" i="8"/>
  <c r="Q6" i="8"/>
  <c r="T5" i="8"/>
  <c r="U5" i="4"/>
  <c r="P4" i="7"/>
  <c r="E10" i="7"/>
  <c r="H9" i="7"/>
  <c r="K8" i="7"/>
  <c r="C8" i="7"/>
  <c r="F7" i="7"/>
  <c r="I6" i="7"/>
  <c r="L5" i="7"/>
  <c r="D5" i="7"/>
  <c r="G14" i="4"/>
  <c r="H11" i="4"/>
  <c r="I8" i="4"/>
  <c r="J5" i="4"/>
  <c r="H14" i="7"/>
  <c r="G12" i="7"/>
  <c r="H10" i="7"/>
  <c r="F5" i="7"/>
  <c r="E13" i="8"/>
  <c r="G7" i="8"/>
  <c r="D10" i="7"/>
  <c r="E7" i="7"/>
  <c r="H6" i="7"/>
  <c r="K5" i="7"/>
  <c r="C5" i="7"/>
  <c r="F14" i="4"/>
  <c r="G11" i="4"/>
  <c r="H8" i="4"/>
  <c r="I5" i="4"/>
  <c r="D14" i="7"/>
  <c r="F12" i="7"/>
  <c r="G9" i="7"/>
  <c r="H12" i="8"/>
  <c r="J6" i="8"/>
  <c r="H13" i="4"/>
  <c r="F11" i="4"/>
  <c r="J7" i="4"/>
  <c r="H5" i="4"/>
  <c r="G14" i="8"/>
  <c r="J13" i="8"/>
  <c r="H11" i="8"/>
  <c r="K10" i="8"/>
  <c r="I13" i="4"/>
  <c r="J10" i="4"/>
  <c r="K7" i="4"/>
  <c r="J4" i="7"/>
  <c r="K13" i="7"/>
  <c r="J11" i="7"/>
  <c r="J8" i="7"/>
  <c r="C11" i="8"/>
  <c r="E5" i="8"/>
  <c r="J4" i="4"/>
  <c r="K9" i="4"/>
  <c r="F14" i="8"/>
  <c r="I13" i="8"/>
  <c r="G11" i="8"/>
  <c r="J10" i="8"/>
  <c r="K7" i="8"/>
  <c r="C7" i="8"/>
  <c r="F6" i="8"/>
  <c r="I5" i="8"/>
  <c r="M4" i="4"/>
  <c r="M12" i="4"/>
  <c r="C10" i="4"/>
  <c r="D7" i="4"/>
  <c r="G4" i="7"/>
  <c r="G13" i="7"/>
  <c r="I11" i="7"/>
  <c r="M7" i="7"/>
  <c r="F10" i="8"/>
  <c r="L11" i="4"/>
  <c r="C6" i="4"/>
  <c r="L4" i="4"/>
  <c r="L12" i="4"/>
  <c r="M9" i="4"/>
  <c r="C7" i="4"/>
  <c r="F4" i="7"/>
  <c r="D13" i="7"/>
  <c r="E11" i="7"/>
  <c r="H7" i="7"/>
  <c r="H4" i="8"/>
  <c r="AE46" i="3"/>
  <c r="D47" i="8" s="1"/>
  <c r="AM46" i="3"/>
  <c r="L47" i="8" s="1"/>
  <c r="AJ47" i="3"/>
  <c r="I48" i="8" s="1"/>
  <c r="AG48" i="3"/>
  <c r="F49" i="8" s="1"/>
  <c r="AD49" i="3"/>
  <c r="C50" i="8" s="1"/>
  <c r="AL49" i="3"/>
  <c r="K50" i="8" s="1"/>
  <c r="AI50" i="3"/>
  <c r="H51" i="8" s="1"/>
  <c r="AF51" i="3"/>
  <c r="E52" i="8" s="1"/>
  <c r="AN51" i="3"/>
  <c r="M52" i="8" s="1"/>
  <c r="AK52" i="3"/>
  <c r="J53" i="8" s="1"/>
  <c r="AH53" i="3"/>
  <c r="G54" i="8" s="1"/>
  <c r="AE54" i="3"/>
  <c r="D55" i="8" s="1"/>
  <c r="AM54" i="3"/>
  <c r="L55" i="8" s="1"/>
  <c r="AJ55" i="3"/>
  <c r="I56" i="8" s="1"/>
  <c r="AH45" i="3"/>
  <c r="G46" i="8" s="1"/>
  <c r="Q46" i="3"/>
  <c r="Y46" i="3"/>
  <c r="X47" i="7" s="1"/>
  <c r="V47" i="3"/>
  <c r="U48" i="7" s="1"/>
  <c r="S48" i="3"/>
  <c r="R49" i="7" s="1"/>
  <c r="AA48" i="3"/>
  <c r="X49" i="3"/>
  <c r="W50" i="7" s="1"/>
  <c r="U50" i="3"/>
  <c r="T51" i="7" s="1"/>
  <c r="R51" i="3"/>
  <c r="Q52" i="7" s="1"/>
  <c r="Z51" i="3"/>
  <c r="W52" i="3"/>
  <c r="V53" i="7" s="1"/>
  <c r="T53" i="3"/>
  <c r="S54" i="7" s="1"/>
  <c r="Q54" i="3"/>
  <c r="P55" i="7" s="1"/>
  <c r="Y54" i="3"/>
  <c r="V55" i="3"/>
  <c r="U56" i="7" s="1"/>
  <c r="T45" i="3"/>
  <c r="S46" i="7" s="1"/>
  <c r="Q45" i="3"/>
  <c r="P46" i="7" s="1"/>
  <c r="K46" i="3"/>
  <c r="W47" i="4" s="1"/>
  <c r="H47" i="3"/>
  <c r="E48" i="3"/>
  <c r="M48" i="3"/>
  <c r="J49" i="3"/>
  <c r="V50" i="4" s="1"/>
  <c r="G50" i="3"/>
  <c r="F51" i="4" s="1"/>
  <c r="D51" i="3"/>
  <c r="P52" i="4" s="1"/>
  <c r="L51" i="3"/>
  <c r="I52" i="3"/>
  <c r="U53" i="4" s="1"/>
  <c r="F53" i="3"/>
  <c r="N53" i="3"/>
  <c r="K54" i="3"/>
  <c r="H55" i="3"/>
  <c r="T56" i="4" s="1"/>
  <c r="F45" i="3"/>
  <c r="R46" i="4" s="1"/>
  <c r="N45" i="3"/>
  <c r="Z46" i="4" s="1"/>
  <c r="AF48" i="3"/>
  <c r="AJ52" i="3"/>
  <c r="I53" i="8" s="1"/>
  <c r="AI55" i="3"/>
  <c r="Z48" i="3"/>
  <c r="Y49" i="7" s="1"/>
  <c r="AA53" i="3"/>
  <c r="Z54" i="7" s="1"/>
  <c r="G47" i="3"/>
  <c r="S48" i="4" s="1"/>
  <c r="K51" i="3"/>
  <c r="W52" i="4" s="1"/>
  <c r="E45" i="3"/>
  <c r="Q46" i="4" s="1"/>
  <c r="AF46" i="3"/>
  <c r="AN46" i="3"/>
  <c r="Z47" i="8" s="1"/>
  <c r="AK47" i="3"/>
  <c r="AH48" i="3"/>
  <c r="AE49" i="3"/>
  <c r="AM49" i="3"/>
  <c r="Y50" i="8" s="1"/>
  <c r="AJ50" i="3"/>
  <c r="V51" i="8" s="1"/>
  <c r="AG51" i="3"/>
  <c r="AD52" i="3"/>
  <c r="AL52" i="3"/>
  <c r="X53" i="8" s="1"/>
  <c r="AI53" i="3"/>
  <c r="AF54" i="3"/>
  <c r="AN54" i="3"/>
  <c r="AK55" i="3"/>
  <c r="AI45" i="3"/>
  <c r="U46" i="8" s="1"/>
  <c r="R46" i="3"/>
  <c r="Q47" i="7" s="1"/>
  <c r="Z46" i="3"/>
  <c r="W47" i="3"/>
  <c r="V48" i="7" s="1"/>
  <c r="T48" i="3"/>
  <c r="Q49" i="3"/>
  <c r="Y49" i="3"/>
  <c r="V50" i="3"/>
  <c r="S51" i="3"/>
  <c r="E52" i="7" s="1"/>
  <c r="AA51" i="3"/>
  <c r="Z52" i="7" s="1"/>
  <c r="X52" i="3"/>
  <c r="U53" i="3"/>
  <c r="T54" i="7" s="1"/>
  <c r="R54" i="3"/>
  <c r="Z54" i="3"/>
  <c r="W55" i="3"/>
  <c r="U45" i="3"/>
  <c r="D46" i="3"/>
  <c r="P47" i="4" s="1"/>
  <c r="L46" i="3"/>
  <c r="X47" i="4" s="1"/>
  <c r="I47" i="3"/>
  <c r="F48" i="3"/>
  <c r="R49" i="4" s="1"/>
  <c r="N48" i="3"/>
  <c r="K49" i="3"/>
  <c r="H50" i="3"/>
  <c r="E51" i="3"/>
  <c r="Q52" i="4" s="1"/>
  <c r="M51" i="3"/>
  <c r="Y52" i="4" s="1"/>
  <c r="J52" i="3"/>
  <c r="V53" i="4" s="1"/>
  <c r="G53" i="3"/>
  <c r="D54" i="3"/>
  <c r="P55" i="4" s="1"/>
  <c r="L54" i="3"/>
  <c r="I55" i="3"/>
  <c r="G45" i="3"/>
  <c r="D45" i="3"/>
  <c r="P46" i="4" s="1"/>
  <c r="AD46" i="3"/>
  <c r="C47" i="8" s="1"/>
  <c r="AM51" i="3"/>
  <c r="X46" i="3"/>
  <c r="W47" i="7" s="1"/>
  <c r="Q51" i="3"/>
  <c r="P52" i="7" s="1"/>
  <c r="S45" i="3"/>
  <c r="R46" i="7" s="1"/>
  <c r="D48" i="3"/>
  <c r="E53" i="3"/>
  <c r="AG46" i="3"/>
  <c r="S47" i="8" s="1"/>
  <c r="AD47" i="3"/>
  <c r="P48" i="8" s="1"/>
  <c r="AL47" i="3"/>
  <c r="AI48" i="3"/>
  <c r="AF49" i="3"/>
  <c r="R50" i="8" s="1"/>
  <c r="AN49" i="3"/>
  <c r="AK50" i="3"/>
  <c r="AH51" i="3"/>
  <c r="AE52" i="3"/>
  <c r="D53" i="8" s="1"/>
  <c r="AM52" i="3"/>
  <c r="Y53" i="8" s="1"/>
  <c r="AJ53" i="3"/>
  <c r="AG54" i="3"/>
  <c r="AD55" i="3"/>
  <c r="P56" i="8" s="1"/>
  <c r="AL55" i="3"/>
  <c r="AJ45" i="3"/>
  <c r="S46" i="3"/>
  <c r="AA46" i="3"/>
  <c r="X47" i="3"/>
  <c r="J48" i="7" s="1"/>
  <c r="U48" i="3"/>
  <c r="T49" i="7" s="1"/>
  <c r="R49" i="3"/>
  <c r="Z49" i="3"/>
  <c r="Y50" i="7" s="1"/>
  <c r="W50" i="3"/>
  <c r="T51" i="3"/>
  <c r="Q52" i="3"/>
  <c r="Y52" i="3"/>
  <c r="V53" i="3"/>
  <c r="H54" i="7" s="1"/>
  <c r="S54" i="3"/>
  <c r="R55" i="7" s="1"/>
  <c r="AA54" i="3"/>
  <c r="X55" i="3"/>
  <c r="W56" i="7" s="1"/>
  <c r="V45" i="3"/>
  <c r="E46" i="3"/>
  <c r="M46" i="3"/>
  <c r="J47" i="3"/>
  <c r="V48" i="4" s="1"/>
  <c r="G48" i="3"/>
  <c r="S49" i="4" s="1"/>
  <c r="D49" i="3"/>
  <c r="C50" i="4" s="1"/>
  <c r="L49" i="3"/>
  <c r="I50" i="3"/>
  <c r="U51" i="4" s="1"/>
  <c r="F51" i="3"/>
  <c r="N51" i="3"/>
  <c r="K52" i="3"/>
  <c r="H53" i="3"/>
  <c r="G54" i="4" s="1"/>
  <c r="E54" i="3"/>
  <c r="Q55" i="4" s="1"/>
  <c r="M54" i="3"/>
  <c r="Y55" i="4" s="1"/>
  <c r="J55" i="3"/>
  <c r="H45" i="3"/>
  <c r="T46" i="4" s="1"/>
  <c r="U47" i="3"/>
  <c r="T48" i="7" s="1"/>
  <c r="M45" i="3"/>
  <c r="AH46" i="3"/>
  <c r="AE47" i="3"/>
  <c r="Q48" i="8" s="1"/>
  <c r="AM47" i="3"/>
  <c r="Y48" i="8" s="1"/>
  <c r="AJ48" i="3"/>
  <c r="AG49" i="3"/>
  <c r="AD50" i="3"/>
  <c r="P51" i="8" s="1"/>
  <c r="AL50" i="3"/>
  <c r="AI51" i="3"/>
  <c r="AF52" i="3"/>
  <c r="AN52" i="3"/>
  <c r="Z53" i="8" s="1"/>
  <c r="AK53" i="3"/>
  <c r="W54" i="8" s="1"/>
  <c r="AH54" i="3"/>
  <c r="AE55" i="3"/>
  <c r="AM55" i="3"/>
  <c r="Y56" i="8" s="1"/>
  <c r="AK45" i="3"/>
  <c r="T46" i="3"/>
  <c r="Q47" i="3"/>
  <c r="Y47" i="3"/>
  <c r="V48" i="3"/>
  <c r="U49" i="7" s="1"/>
  <c r="S49" i="3"/>
  <c r="R50" i="7" s="1"/>
  <c r="AA49" i="3"/>
  <c r="X50" i="3"/>
  <c r="J51" i="7" s="1"/>
  <c r="U51" i="3"/>
  <c r="R52" i="3"/>
  <c r="Z52" i="3"/>
  <c r="W53" i="3"/>
  <c r="T54" i="3"/>
  <c r="S55" i="7" s="1"/>
  <c r="Q55" i="3"/>
  <c r="P56" i="7" s="1"/>
  <c r="Y55" i="3"/>
  <c r="W45" i="3"/>
  <c r="I46" i="7" s="1"/>
  <c r="F46" i="3"/>
  <c r="R47" i="4" s="1"/>
  <c r="N46" i="3"/>
  <c r="Z47" i="4" s="1"/>
  <c r="K47" i="3"/>
  <c r="H48" i="3"/>
  <c r="T49" i="4" s="1"/>
  <c r="E49" i="3"/>
  <c r="Q50" i="4" s="1"/>
  <c r="M49" i="3"/>
  <c r="Y50" i="4" s="1"/>
  <c r="J50" i="3"/>
  <c r="V51" i="4" s="1"/>
  <c r="G51" i="3"/>
  <c r="D52" i="3"/>
  <c r="P53" i="4" s="1"/>
  <c r="L52" i="3"/>
  <c r="X53" i="4" s="1"/>
  <c r="I53" i="3"/>
  <c r="F54" i="3"/>
  <c r="R55" i="4" s="1"/>
  <c r="N54" i="3"/>
  <c r="Z55" i="4" s="1"/>
  <c r="K55" i="3"/>
  <c r="W56" i="4" s="1"/>
  <c r="I45" i="3"/>
  <c r="U46" i="4" s="1"/>
  <c r="AL46" i="3"/>
  <c r="X47" i="8" s="1"/>
  <c r="AE51" i="3"/>
  <c r="AL54" i="3"/>
  <c r="W49" i="3"/>
  <c r="V50" i="7" s="1"/>
  <c r="X54" i="3"/>
  <c r="W55" i="7" s="1"/>
  <c r="L48" i="3"/>
  <c r="X49" i="4" s="1"/>
  <c r="M53" i="3"/>
  <c r="Y54" i="4" s="1"/>
  <c r="AI46" i="3"/>
  <c r="U47" i="8" s="1"/>
  <c r="AF47" i="3"/>
  <c r="AN47" i="3"/>
  <c r="Z48" i="8" s="1"/>
  <c r="AK48" i="3"/>
  <c r="W49" i="8" s="1"/>
  <c r="AH49" i="3"/>
  <c r="T50" i="8" s="1"/>
  <c r="AE50" i="3"/>
  <c r="AM50" i="3"/>
  <c r="Y51" i="8" s="1"/>
  <c r="AJ51" i="3"/>
  <c r="V52" i="8" s="1"/>
  <c r="AG52" i="3"/>
  <c r="S53" i="8" s="1"/>
  <c r="AD53" i="3"/>
  <c r="AL53" i="3"/>
  <c r="X54" i="8" s="1"/>
  <c r="AI54" i="3"/>
  <c r="U55" i="8" s="1"/>
  <c r="AF55" i="3"/>
  <c r="R56" i="8" s="1"/>
  <c r="AN55" i="3"/>
  <c r="AL45" i="3"/>
  <c r="X46" i="8" s="1"/>
  <c r="U46" i="3"/>
  <c r="G47" i="7" s="1"/>
  <c r="R47" i="3"/>
  <c r="Z47" i="3"/>
  <c r="L48" i="7" s="1"/>
  <c r="W48" i="3"/>
  <c r="T49" i="3"/>
  <c r="F50" i="7" s="1"/>
  <c r="Q50" i="3"/>
  <c r="Y50" i="3"/>
  <c r="V51" i="3"/>
  <c r="H52" i="7" s="1"/>
  <c r="S52" i="3"/>
  <c r="AA52" i="3"/>
  <c r="X53" i="3"/>
  <c r="W54" i="7" s="1"/>
  <c r="U54" i="3"/>
  <c r="R55" i="3"/>
  <c r="D56" i="7" s="1"/>
  <c r="Z55" i="3"/>
  <c r="X45" i="3"/>
  <c r="G46" i="3"/>
  <c r="F47" i="4" s="1"/>
  <c r="D47" i="3"/>
  <c r="P48" i="4" s="1"/>
  <c r="L47" i="3"/>
  <c r="I48" i="3"/>
  <c r="H49" i="4" s="1"/>
  <c r="F49" i="3"/>
  <c r="N49" i="3"/>
  <c r="K50" i="3"/>
  <c r="J51" i="4" s="1"/>
  <c r="H51" i="3"/>
  <c r="T52" i="4" s="1"/>
  <c r="E52" i="3"/>
  <c r="Q53" i="4" s="1"/>
  <c r="M52" i="3"/>
  <c r="Y53" i="4" s="1"/>
  <c r="J53" i="3"/>
  <c r="G54" i="3"/>
  <c r="S55" i="4" s="1"/>
  <c r="D55" i="3"/>
  <c r="P56" i="4" s="1"/>
  <c r="L55" i="3"/>
  <c r="K56" i="4" s="1"/>
  <c r="J45" i="3"/>
  <c r="AK49" i="3"/>
  <c r="J50" i="8" s="1"/>
  <c r="AG45" i="3"/>
  <c r="S46" i="8" s="1"/>
  <c r="Y51" i="3"/>
  <c r="X52" i="7" s="1"/>
  <c r="U55" i="3"/>
  <c r="T56" i="7" s="1"/>
  <c r="I49" i="3"/>
  <c r="U50" i="4" s="1"/>
  <c r="H52" i="3"/>
  <c r="AJ46" i="3"/>
  <c r="V47" i="8" s="1"/>
  <c r="AG47" i="3"/>
  <c r="AD48" i="3"/>
  <c r="P49" i="8" s="1"/>
  <c r="AL48" i="3"/>
  <c r="X49" i="8" s="1"/>
  <c r="AI49" i="3"/>
  <c r="U50" i="8" s="1"/>
  <c r="AF50" i="3"/>
  <c r="AN50" i="3"/>
  <c r="Z51" i="8" s="1"/>
  <c r="AK51" i="3"/>
  <c r="W52" i="8" s="1"/>
  <c r="AH52" i="3"/>
  <c r="T53" i="8" s="1"/>
  <c r="AE53" i="3"/>
  <c r="AM53" i="3"/>
  <c r="Y54" i="8" s="1"/>
  <c r="AJ54" i="3"/>
  <c r="V55" i="8" s="1"/>
  <c r="AG55" i="3"/>
  <c r="S56" i="8" s="1"/>
  <c r="AE45" i="3"/>
  <c r="AM45" i="3"/>
  <c r="Y46" i="8" s="1"/>
  <c r="V46" i="3"/>
  <c r="S47" i="3"/>
  <c r="AA47" i="3"/>
  <c r="X48" i="3"/>
  <c r="J49" i="7" s="1"/>
  <c r="U49" i="3"/>
  <c r="T50" i="7" s="1"/>
  <c r="R50" i="3"/>
  <c r="Q51" i="7" s="1"/>
  <c r="Z50" i="3"/>
  <c r="W51" i="3"/>
  <c r="T52" i="3"/>
  <c r="Q53" i="3"/>
  <c r="Y53" i="3"/>
  <c r="V54" i="3"/>
  <c r="H55" i="7" s="1"/>
  <c r="S55" i="3"/>
  <c r="R56" i="7" s="1"/>
  <c r="AA55" i="3"/>
  <c r="M56" i="7" s="1"/>
  <c r="Y45" i="3"/>
  <c r="H46" i="3"/>
  <c r="T47" i="4" s="1"/>
  <c r="E47" i="3"/>
  <c r="M47" i="3"/>
  <c r="Y48" i="4" s="1"/>
  <c r="J48" i="3"/>
  <c r="G49" i="3"/>
  <c r="D50" i="3"/>
  <c r="C51" i="4" s="1"/>
  <c r="L50" i="3"/>
  <c r="X51" i="4" s="1"/>
  <c r="I51" i="3"/>
  <c r="F52" i="3"/>
  <c r="R53" i="4" s="1"/>
  <c r="N52" i="3"/>
  <c r="Z53" i="4" s="1"/>
  <c r="K53" i="3"/>
  <c r="W54" i="4" s="1"/>
  <c r="H54" i="3"/>
  <c r="E55" i="3"/>
  <c r="M55" i="3"/>
  <c r="L56" i="4" s="1"/>
  <c r="K45" i="3"/>
  <c r="W46" i="4" s="1"/>
  <c r="AI47" i="3"/>
  <c r="AH50" i="3"/>
  <c r="G51" i="8" s="1"/>
  <c r="AD54" i="3"/>
  <c r="R48" i="3"/>
  <c r="Q49" i="7" s="1"/>
  <c r="V52" i="3"/>
  <c r="U53" i="7" s="1"/>
  <c r="AA45" i="3"/>
  <c r="Z46" i="7" s="1"/>
  <c r="F50" i="3"/>
  <c r="R51" i="4" s="1"/>
  <c r="J54" i="3"/>
  <c r="V55" i="4" s="1"/>
  <c r="AK46" i="3"/>
  <c r="AH47" i="3"/>
  <c r="G48" i="8" s="1"/>
  <c r="AE48" i="3"/>
  <c r="AM48" i="3"/>
  <c r="AJ49" i="3"/>
  <c r="AG50" i="3"/>
  <c r="F51" i="8" s="1"/>
  <c r="AD51" i="3"/>
  <c r="C52" i="8" s="1"/>
  <c r="AL51" i="3"/>
  <c r="AI52" i="3"/>
  <c r="AF53" i="3"/>
  <c r="E54" i="8" s="1"/>
  <c r="AN53" i="3"/>
  <c r="AK54" i="3"/>
  <c r="AH55" i="3"/>
  <c r="AF45" i="3"/>
  <c r="AN45" i="3"/>
  <c r="M46" i="8" s="1"/>
  <c r="W46" i="3"/>
  <c r="V47" i="7" s="1"/>
  <c r="T47" i="3"/>
  <c r="Q48" i="3"/>
  <c r="P49" i="7" s="1"/>
  <c r="Y48" i="3"/>
  <c r="V49" i="3"/>
  <c r="S50" i="3"/>
  <c r="AA50" i="3"/>
  <c r="X51" i="3"/>
  <c r="W52" i="7" s="1"/>
  <c r="U52" i="3"/>
  <c r="T53" i="7" s="1"/>
  <c r="R53" i="3"/>
  <c r="Z53" i="3"/>
  <c r="L54" i="7" s="1"/>
  <c r="W54" i="3"/>
  <c r="T55" i="3"/>
  <c r="R45" i="3"/>
  <c r="Z45" i="3"/>
  <c r="I46" i="3"/>
  <c r="H47" i="4" s="1"/>
  <c r="F47" i="3"/>
  <c r="E48" i="4" s="1"/>
  <c r="N47" i="3"/>
  <c r="M48" i="4" s="1"/>
  <c r="K48" i="3"/>
  <c r="W49" i="4" s="1"/>
  <c r="H49" i="3"/>
  <c r="E50" i="3"/>
  <c r="M50" i="3"/>
  <c r="J51" i="3"/>
  <c r="V52" i="4" s="1"/>
  <c r="G52" i="3"/>
  <c r="F53" i="4" s="1"/>
  <c r="D53" i="3"/>
  <c r="C54" i="4" s="1"/>
  <c r="L53" i="3"/>
  <c r="K54" i="4" s="1"/>
  <c r="I54" i="3"/>
  <c r="U55" i="4" s="1"/>
  <c r="F55" i="3"/>
  <c r="N55" i="3"/>
  <c r="L45" i="3"/>
  <c r="AN48" i="3"/>
  <c r="M49" i="8" s="1"/>
  <c r="AG53" i="3"/>
  <c r="F54" i="8" s="1"/>
  <c r="AD45" i="3"/>
  <c r="T50" i="3"/>
  <c r="S51" i="7" s="1"/>
  <c r="S53" i="3"/>
  <c r="R54" i="7" s="1"/>
  <c r="J46" i="3"/>
  <c r="N50" i="3"/>
  <c r="G55" i="3"/>
  <c r="M38" i="7"/>
  <c r="Z38" i="7"/>
  <c r="D31" i="3"/>
  <c r="F41" i="3"/>
  <c r="E39" i="3"/>
  <c r="E37" i="3"/>
  <c r="H35" i="3"/>
  <c r="G33" i="3"/>
  <c r="S34" i="4" s="1"/>
  <c r="AH31" i="3"/>
  <c r="T32" i="8" s="1"/>
  <c r="AJ40" i="3"/>
  <c r="V41" i="8" s="1"/>
  <c r="AI38" i="3"/>
  <c r="AI36" i="3"/>
  <c r="U37" i="8" s="1"/>
  <c r="AL34" i="3"/>
  <c r="AK32" i="3"/>
  <c r="R40" i="3"/>
  <c r="P36" i="8"/>
  <c r="C36" i="8"/>
  <c r="F42" i="4"/>
  <c r="S42" i="4"/>
  <c r="M31" i="3"/>
  <c r="L32" i="4" s="1"/>
  <c r="L40" i="3"/>
  <c r="D39" i="3"/>
  <c r="C40" i="4" s="1"/>
  <c r="N36" i="3"/>
  <c r="Z37" i="4" s="1"/>
  <c r="N34" i="3"/>
  <c r="Z35" i="4" s="1"/>
  <c r="F33" i="3"/>
  <c r="R34" i="4" s="1"/>
  <c r="AF31" i="3"/>
  <c r="R32" i="8" s="1"/>
  <c r="AE40" i="3"/>
  <c r="Q41" i="8" s="1"/>
  <c r="AH38" i="3"/>
  <c r="AG36" i="3"/>
  <c r="AG34" i="3"/>
  <c r="S35" i="8" s="1"/>
  <c r="AJ32" i="3"/>
  <c r="U39" i="3"/>
  <c r="L31" i="3"/>
  <c r="K32" i="4" s="1"/>
  <c r="J40" i="3"/>
  <c r="V41" i="4" s="1"/>
  <c r="J38" i="3"/>
  <c r="M36" i="3"/>
  <c r="Y37" i="4" s="1"/>
  <c r="L34" i="3"/>
  <c r="L32" i="3"/>
  <c r="AE31" i="3"/>
  <c r="Q32" i="8" s="1"/>
  <c r="AN39" i="3"/>
  <c r="Z40" i="8" s="1"/>
  <c r="AN37" i="3"/>
  <c r="Z38" i="8" s="1"/>
  <c r="AF36" i="3"/>
  <c r="E37" i="8" s="1"/>
  <c r="AE34" i="3"/>
  <c r="AE32" i="3"/>
  <c r="Q33" i="8" s="1"/>
  <c r="X38" i="3"/>
  <c r="G31" i="3"/>
  <c r="I40" i="3"/>
  <c r="U41" i="4" s="1"/>
  <c r="H38" i="3"/>
  <c r="T39" i="4" s="1"/>
  <c r="H36" i="3"/>
  <c r="K34" i="3"/>
  <c r="J32" i="3"/>
  <c r="V33" i="4" s="1"/>
  <c r="AJ41" i="3"/>
  <c r="V42" i="8" s="1"/>
  <c r="AM39" i="3"/>
  <c r="Y40" i="8" s="1"/>
  <c r="AL37" i="3"/>
  <c r="AL35" i="3"/>
  <c r="X36" i="8" s="1"/>
  <c r="AD34" i="3"/>
  <c r="C35" i="8" s="1"/>
  <c r="V42" i="7"/>
  <c r="I42" i="7"/>
  <c r="S40" i="4"/>
  <c r="F40" i="4"/>
  <c r="S32" i="3"/>
  <c r="AA32" i="3"/>
  <c r="X33" i="3"/>
  <c r="U34" i="3"/>
  <c r="R35" i="3"/>
  <c r="Z35" i="3"/>
  <c r="W36" i="3"/>
  <c r="T37" i="3"/>
  <c r="Q38" i="3"/>
  <c r="Y38" i="3"/>
  <c r="V39" i="3"/>
  <c r="S40" i="3"/>
  <c r="AA40" i="3"/>
  <c r="X41" i="3"/>
  <c r="V31" i="3"/>
  <c r="T32" i="3"/>
  <c r="Q33" i="3"/>
  <c r="Y33" i="3"/>
  <c r="V34" i="3"/>
  <c r="S35" i="3"/>
  <c r="AA35" i="3"/>
  <c r="X36" i="3"/>
  <c r="U37" i="3"/>
  <c r="R38" i="3"/>
  <c r="Z38" i="3"/>
  <c r="W39" i="3"/>
  <c r="T40" i="3"/>
  <c r="Q41" i="3"/>
  <c r="Y41" i="3"/>
  <c r="W31" i="3"/>
  <c r="AD32" i="3"/>
  <c r="C33" i="8" s="1"/>
  <c r="AL32" i="3"/>
  <c r="AI33" i="3"/>
  <c r="AF34" i="3"/>
  <c r="E35" i="8" s="1"/>
  <c r="AN34" i="3"/>
  <c r="M35" i="8" s="1"/>
  <c r="AK35" i="3"/>
  <c r="J36" i="8" s="1"/>
  <c r="AH36" i="3"/>
  <c r="G37" i="8" s="1"/>
  <c r="AE37" i="3"/>
  <c r="D38" i="8" s="1"/>
  <c r="AM37" i="3"/>
  <c r="L38" i="8" s="1"/>
  <c r="AJ38" i="3"/>
  <c r="AG39" i="3"/>
  <c r="AD40" i="3"/>
  <c r="P41" i="8" s="1"/>
  <c r="AL40" i="3"/>
  <c r="X41" i="8" s="1"/>
  <c r="AI41" i="3"/>
  <c r="U42" i="8" s="1"/>
  <c r="AG31" i="3"/>
  <c r="S32" i="8" s="1"/>
  <c r="AD31" i="3"/>
  <c r="C32" i="8" s="1"/>
  <c r="K32" i="3"/>
  <c r="J33" i="4" s="1"/>
  <c r="H33" i="3"/>
  <c r="E34" i="3"/>
  <c r="M34" i="3"/>
  <c r="J35" i="3"/>
  <c r="G36" i="3"/>
  <c r="S37" i="4" s="1"/>
  <c r="D37" i="3"/>
  <c r="P38" i="4" s="1"/>
  <c r="L37" i="3"/>
  <c r="X38" i="4" s="1"/>
  <c r="I38" i="3"/>
  <c r="U39" i="4" s="1"/>
  <c r="F39" i="3"/>
  <c r="N39" i="3"/>
  <c r="Z40" i="4" s="1"/>
  <c r="K40" i="3"/>
  <c r="W41" i="4" s="1"/>
  <c r="H41" i="3"/>
  <c r="T42" i="4" s="1"/>
  <c r="F31" i="3"/>
  <c r="R32" i="4" s="1"/>
  <c r="N31" i="3"/>
  <c r="U32" i="3"/>
  <c r="R33" i="3"/>
  <c r="Z33" i="3"/>
  <c r="W34" i="3"/>
  <c r="T35" i="3"/>
  <c r="Q36" i="3"/>
  <c r="Y36" i="3"/>
  <c r="V37" i="3"/>
  <c r="S38" i="3"/>
  <c r="AA38" i="3"/>
  <c r="X39" i="3"/>
  <c r="U40" i="3"/>
  <c r="R41" i="3"/>
  <c r="Z41" i="3"/>
  <c r="X31" i="3"/>
  <c r="V32" i="3"/>
  <c r="S33" i="3"/>
  <c r="AA33" i="3"/>
  <c r="X34" i="3"/>
  <c r="U35" i="3"/>
  <c r="R36" i="3"/>
  <c r="Z36" i="3"/>
  <c r="W37" i="3"/>
  <c r="T38" i="3"/>
  <c r="Q39" i="3"/>
  <c r="Y39" i="3"/>
  <c r="V40" i="3"/>
  <c r="S41" i="3"/>
  <c r="AA41" i="3"/>
  <c r="Y31" i="3"/>
  <c r="X32" i="7" s="1"/>
  <c r="AF32" i="3"/>
  <c r="R33" i="8" s="1"/>
  <c r="AN32" i="3"/>
  <c r="Z33" i="8" s="1"/>
  <c r="AK33" i="3"/>
  <c r="J34" i="8" s="1"/>
  <c r="AH34" i="3"/>
  <c r="AE35" i="3"/>
  <c r="AM35" i="3"/>
  <c r="AJ36" i="3"/>
  <c r="AG37" i="3"/>
  <c r="AD38" i="3"/>
  <c r="P39" i="8" s="1"/>
  <c r="AL38" i="3"/>
  <c r="X39" i="8" s="1"/>
  <c r="AI39" i="3"/>
  <c r="U40" i="8" s="1"/>
  <c r="AF40" i="3"/>
  <c r="R41" i="8" s="1"/>
  <c r="AN40" i="3"/>
  <c r="Z41" i="8" s="1"/>
  <c r="AK41" i="3"/>
  <c r="W42" i="8" s="1"/>
  <c r="AI31" i="3"/>
  <c r="U32" i="8" s="1"/>
  <c r="E32" i="3"/>
  <c r="Q33" i="4" s="1"/>
  <c r="M32" i="3"/>
  <c r="Y33" i="4" s="1"/>
  <c r="J33" i="3"/>
  <c r="V34" i="4" s="1"/>
  <c r="G34" i="3"/>
  <c r="S35" i="4" s="1"/>
  <c r="D35" i="3"/>
  <c r="P36" i="4" s="1"/>
  <c r="L35" i="3"/>
  <c r="X36" i="4" s="1"/>
  <c r="I36" i="3"/>
  <c r="U37" i="4" s="1"/>
  <c r="F37" i="3"/>
  <c r="R38" i="4" s="1"/>
  <c r="N37" i="3"/>
  <c r="Z38" i="4" s="1"/>
  <c r="K38" i="3"/>
  <c r="W39" i="4" s="1"/>
  <c r="H39" i="3"/>
  <c r="T40" i="4" s="1"/>
  <c r="E40" i="3"/>
  <c r="Q41" i="4" s="1"/>
  <c r="M40" i="3"/>
  <c r="Y41" i="4" s="1"/>
  <c r="J41" i="3"/>
  <c r="V42" i="4" s="1"/>
  <c r="H31" i="3"/>
  <c r="T32" i="4" s="1"/>
  <c r="W32" i="3"/>
  <c r="T33" i="3"/>
  <c r="Q34" i="3"/>
  <c r="Y34" i="3"/>
  <c r="V35" i="3"/>
  <c r="S36" i="3"/>
  <c r="AA36" i="3"/>
  <c r="X37" i="3"/>
  <c r="U38" i="3"/>
  <c r="R39" i="3"/>
  <c r="Z39" i="3"/>
  <c r="W40" i="3"/>
  <c r="T41" i="3"/>
  <c r="R31" i="3"/>
  <c r="Z31" i="3"/>
  <c r="AG32" i="3"/>
  <c r="AD33" i="3"/>
  <c r="AL33" i="3"/>
  <c r="AI34" i="3"/>
  <c r="U35" i="8" s="1"/>
  <c r="AF35" i="3"/>
  <c r="R36" i="8" s="1"/>
  <c r="AN35" i="3"/>
  <c r="Z36" i="8" s="1"/>
  <c r="AK36" i="3"/>
  <c r="AH37" i="3"/>
  <c r="AE38" i="3"/>
  <c r="AM38" i="3"/>
  <c r="AJ39" i="3"/>
  <c r="AG40" i="3"/>
  <c r="AD41" i="3"/>
  <c r="AL41" i="3"/>
  <c r="AJ31" i="3"/>
  <c r="F32" i="3"/>
  <c r="R33" i="4" s="1"/>
  <c r="N32" i="3"/>
  <c r="K33" i="3"/>
  <c r="H34" i="3"/>
  <c r="E35" i="3"/>
  <c r="D36" i="4" s="1"/>
  <c r="M35" i="3"/>
  <c r="Y36" i="4" s="1"/>
  <c r="J36" i="3"/>
  <c r="G37" i="3"/>
  <c r="S38" i="4" s="1"/>
  <c r="D38" i="3"/>
  <c r="L38" i="3"/>
  <c r="I39" i="3"/>
  <c r="F40" i="3"/>
  <c r="N40" i="3"/>
  <c r="Z41" i="4" s="1"/>
  <c r="K41" i="3"/>
  <c r="W42" i="4" s="1"/>
  <c r="I31" i="3"/>
  <c r="X32" i="3"/>
  <c r="W33" i="7" s="1"/>
  <c r="U33" i="3"/>
  <c r="T34" i="7" s="1"/>
  <c r="R34" i="3"/>
  <c r="Q35" i="7" s="1"/>
  <c r="Z34" i="3"/>
  <c r="Y35" i="7" s="1"/>
  <c r="W35" i="3"/>
  <c r="V36" i="7" s="1"/>
  <c r="T36" i="3"/>
  <c r="S37" i="7" s="1"/>
  <c r="Q37" i="3"/>
  <c r="P38" i="7" s="1"/>
  <c r="Y37" i="3"/>
  <c r="X38" i="7" s="1"/>
  <c r="V38" i="3"/>
  <c r="U39" i="7" s="1"/>
  <c r="S39" i="3"/>
  <c r="R40" i="7" s="1"/>
  <c r="AA39" i="3"/>
  <c r="Z40" i="7" s="1"/>
  <c r="X40" i="3"/>
  <c r="W41" i="7" s="1"/>
  <c r="U41" i="3"/>
  <c r="T42" i="7" s="1"/>
  <c r="S31" i="3"/>
  <c r="AA31" i="3"/>
  <c r="AH32" i="3"/>
  <c r="T33" i="8" s="1"/>
  <c r="AE33" i="3"/>
  <c r="AM33" i="3"/>
  <c r="Y34" i="8" s="1"/>
  <c r="AJ34" i="3"/>
  <c r="V35" i="8" s="1"/>
  <c r="AG35" i="3"/>
  <c r="AD36" i="3"/>
  <c r="P37" i="8" s="1"/>
  <c r="AL36" i="3"/>
  <c r="X37" i="8" s="1"/>
  <c r="AI37" i="3"/>
  <c r="U38" i="8" s="1"/>
  <c r="AF38" i="3"/>
  <c r="R39" i="8" s="1"/>
  <c r="AN38" i="3"/>
  <c r="AK39" i="3"/>
  <c r="AH40" i="3"/>
  <c r="AE41" i="3"/>
  <c r="AM41" i="3"/>
  <c r="AK31" i="3"/>
  <c r="G32" i="3"/>
  <c r="S33" i="4" s="1"/>
  <c r="D33" i="3"/>
  <c r="P34" i="4" s="1"/>
  <c r="L33" i="3"/>
  <c r="I34" i="3"/>
  <c r="U35" i="4" s="1"/>
  <c r="F35" i="3"/>
  <c r="N35" i="3"/>
  <c r="Z36" i="4" s="1"/>
  <c r="K36" i="3"/>
  <c r="H37" i="3"/>
  <c r="T38" i="4" s="1"/>
  <c r="E38" i="3"/>
  <c r="D39" i="4" s="1"/>
  <c r="M38" i="3"/>
  <c r="Y39" i="4" s="1"/>
  <c r="J39" i="3"/>
  <c r="V40" i="4" s="1"/>
  <c r="G40" i="3"/>
  <c r="S41" i="4" s="1"/>
  <c r="D41" i="3"/>
  <c r="P42" i="4" s="1"/>
  <c r="L41" i="3"/>
  <c r="X42" i="4" s="1"/>
  <c r="J31" i="3"/>
  <c r="V32" i="4" s="1"/>
  <c r="R32" i="3"/>
  <c r="W33" i="3"/>
  <c r="T34" i="3"/>
  <c r="Y35" i="3"/>
  <c r="Q32" i="3"/>
  <c r="Y32" i="3"/>
  <c r="V33" i="3"/>
  <c r="S34" i="3"/>
  <c r="AA34" i="3"/>
  <c r="X35" i="3"/>
  <c r="U36" i="3"/>
  <c r="R37" i="3"/>
  <c r="Z37" i="3"/>
  <c r="W38" i="3"/>
  <c r="T39" i="3"/>
  <c r="Q40" i="3"/>
  <c r="Y40" i="3"/>
  <c r="V41" i="3"/>
  <c r="T31" i="3"/>
  <c r="Q31" i="3"/>
  <c r="AI32" i="3"/>
  <c r="U33" i="8" s="1"/>
  <c r="AF33" i="3"/>
  <c r="AN33" i="3"/>
  <c r="Z34" i="8" s="1"/>
  <c r="AK34" i="3"/>
  <c r="W35" i="8" s="1"/>
  <c r="AH35" i="3"/>
  <c r="T36" i="8" s="1"/>
  <c r="AE36" i="3"/>
  <c r="Q37" i="8" s="1"/>
  <c r="AM36" i="3"/>
  <c r="Y37" i="8" s="1"/>
  <c r="AJ37" i="3"/>
  <c r="V38" i="8" s="1"/>
  <c r="AG38" i="3"/>
  <c r="S39" i="8" s="1"/>
  <c r="AD39" i="3"/>
  <c r="P40" i="8" s="1"/>
  <c r="AL39" i="3"/>
  <c r="X40" i="8" s="1"/>
  <c r="AI40" i="3"/>
  <c r="U41" i="8" s="1"/>
  <c r="AF41" i="3"/>
  <c r="R42" i="8" s="1"/>
  <c r="AN41" i="3"/>
  <c r="Z42" i="8" s="1"/>
  <c r="AL31" i="3"/>
  <c r="X32" i="8" s="1"/>
  <c r="H32" i="3"/>
  <c r="G33" i="4" s="1"/>
  <c r="E33" i="3"/>
  <c r="D34" i="4" s="1"/>
  <c r="M33" i="3"/>
  <c r="J34" i="3"/>
  <c r="I35" i="4" s="1"/>
  <c r="G35" i="3"/>
  <c r="D36" i="3"/>
  <c r="P37" i="4" s="1"/>
  <c r="L36" i="3"/>
  <c r="X37" i="4" s="1"/>
  <c r="I37" i="3"/>
  <c r="U38" i="4" s="1"/>
  <c r="F38" i="3"/>
  <c r="E39" i="4" s="1"/>
  <c r="N38" i="3"/>
  <c r="Z39" i="4" s="1"/>
  <c r="K39" i="3"/>
  <c r="W40" i="4" s="1"/>
  <c r="H40" i="3"/>
  <c r="T41" i="4" s="1"/>
  <c r="E41" i="3"/>
  <c r="Q42" i="4" s="1"/>
  <c r="M41" i="3"/>
  <c r="Y42" i="4" s="1"/>
  <c r="K31" i="3"/>
  <c r="W32" i="4" s="1"/>
  <c r="Z32" i="3"/>
  <c r="Q35" i="3"/>
  <c r="V36" i="3"/>
  <c r="E31" i="3"/>
  <c r="Q32" i="4" s="1"/>
  <c r="D40" i="3"/>
  <c r="G38" i="3"/>
  <c r="S39" i="4" s="1"/>
  <c r="F36" i="3"/>
  <c r="R37" i="4" s="1"/>
  <c r="F34" i="3"/>
  <c r="R35" i="4" s="1"/>
  <c r="I32" i="3"/>
  <c r="AH41" i="3"/>
  <c r="T42" i="8" s="1"/>
  <c r="AH39" i="3"/>
  <c r="T40" i="8" s="1"/>
  <c r="AK37" i="3"/>
  <c r="AJ35" i="3"/>
  <c r="AJ33" i="3"/>
  <c r="V34" i="8" s="1"/>
  <c r="S37" i="3"/>
  <c r="U42" i="4"/>
  <c r="H42" i="4"/>
  <c r="N41" i="3"/>
  <c r="Z42" i="4" s="1"/>
  <c r="M39" i="3"/>
  <c r="Y40" i="4" s="1"/>
  <c r="M37" i="3"/>
  <c r="E36" i="3"/>
  <c r="Q37" i="4" s="1"/>
  <c r="D34" i="3"/>
  <c r="P35" i="4" s="1"/>
  <c r="D32" i="3"/>
  <c r="P33" i="4" s="1"/>
  <c r="AG41" i="3"/>
  <c r="S42" i="8" s="1"/>
  <c r="AF39" i="3"/>
  <c r="R40" i="8" s="1"/>
  <c r="AF37" i="3"/>
  <c r="AI35" i="3"/>
  <c r="AH33" i="3"/>
  <c r="U31" i="3"/>
  <c r="I42" i="4"/>
  <c r="K36" i="4"/>
  <c r="Y14" i="4"/>
  <c r="L14" i="4"/>
  <c r="Q14" i="4"/>
  <c r="D14" i="4"/>
  <c r="G13" i="4"/>
  <c r="T13" i="4"/>
  <c r="W12" i="4"/>
  <c r="J12" i="4"/>
  <c r="Z11" i="4"/>
  <c r="M11" i="4"/>
  <c r="E11" i="4"/>
  <c r="R11" i="4"/>
  <c r="U10" i="4"/>
  <c r="H10" i="4"/>
  <c r="P9" i="4"/>
  <c r="C9" i="4"/>
  <c r="S8" i="4"/>
  <c r="F8" i="4"/>
  <c r="I7" i="4"/>
  <c r="V7" i="4"/>
  <c r="Y6" i="4"/>
  <c r="L6" i="4"/>
  <c r="Q6" i="4"/>
  <c r="D6" i="4"/>
  <c r="G5" i="4"/>
  <c r="T5" i="4"/>
  <c r="U32" i="4"/>
  <c r="H32" i="4"/>
  <c r="R41" i="4"/>
  <c r="E41" i="4"/>
  <c r="U40" i="4"/>
  <c r="H40" i="4"/>
  <c r="X39" i="4"/>
  <c r="K39" i="4"/>
  <c r="P39" i="4"/>
  <c r="C39" i="4"/>
  <c r="V37" i="4"/>
  <c r="I37" i="4"/>
  <c r="T35" i="4"/>
  <c r="G35" i="4"/>
  <c r="W34" i="4"/>
  <c r="J34" i="4"/>
  <c r="Z33" i="4"/>
  <c r="M33" i="4"/>
  <c r="G55" i="4"/>
  <c r="T55" i="4"/>
  <c r="M53" i="4"/>
  <c r="U52" i="4"/>
  <c r="H52" i="4"/>
  <c r="V49" i="4"/>
  <c r="I49" i="4"/>
  <c r="L48" i="4"/>
  <c r="Q48" i="4"/>
  <c r="D48" i="4"/>
  <c r="G47" i="4"/>
  <c r="E18" i="4"/>
  <c r="E26" i="4"/>
  <c r="F23" i="4"/>
  <c r="G20" i="4"/>
  <c r="X9" i="4"/>
  <c r="P14" i="4"/>
  <c r="C14" i="4"/>
  <c r="T10" i="4"/>
  <c r="G10" i="4"/>
  <c r="H7" i="4"/>
  <c r="U7" i="4"/>
  <c r="S28" i="4"/>
  <c r="F28" i="4"/>
  <c r="J24" i="4"/>
  <c r="W24" i="4"/>
  <c r="V19" i="4"/>
  <c r="I19" i="4"/>
  <c r="L53" i="4"/>
  <c r="F13" i="4"/>
  <c r="S13" i="4"/>
  <c r="J9" i="4"/>
  <c r="W9" i="4"/>
  <c r="X6" i="4"/>
  <c r="K6" i="4"/>
  <c r="Q18" i="4"/>
  <c r="D18" i="4"/>
  <c r="T25" i="4"/>
  <c r="G25" i="4"/>
  <c r="U22" i="4"/>
  <c r="H22" i="4"/>
  <c r="X56" i="4"/>
  <c r="D41" i="4"/>
  <c r="E38" i="4"/>
  <c r="E33" i="4"/>
  <c r="P21" i="4"/>
  <c r="R8" i="4"/>
  <c r="E8" i="4"/>
  <c r="V27" i="4"/>
  <c r="I27" i="4"/>
  <c r="Z50" i="4"/>
  <c r="M50" i="4"/>
  <c r="J27" i="4"/>
  <c r="K24" i="4"/>
  <c r="L21" i="4"/>
  <c r="D33" i="4"/>
  <c r="W4" i="4"/>
  <c r="X14" i="4"/>
  <c r="K14" i="4"/>
  <c r="V12" i="4"/>
  <c r="I12" i="4"/>
  <c r="Z8" i="4"/>
  <c r="M8" i="4"/>
  <c r="F5" i="4"/>
  <c r="S5" i="4"/>
  <c r="Y18" i="4"/>
  <c r="L18" i="4"/>
  <c r="Q26" i="4"/>
  <c r="D26" i="4"/>
  <c r="R23" i="4"/>
  <c r="E23" i="4"/>
  <c r="X21" i="4"/>
  <c r="K21" i="4"/>
  <c r="F55" i="4"/>
  <c r="R50" i="4"/>
  <c r="E50" i="4"/>
  <c r="C48" i="4"/>
  <c r="F35" i="4"/>
  <c r="G32" i="4"/>
  <c r="H37" i="4"/>
  <c r="I4" i="4"/>
  <c r="V4" i="4"/>
  <c r="D11" i="4"/>
  <c r="Q11" i="4"/>
  <c r="Z23" i="4"/>
  <c r="M23" i="4"/>
  <c r="S20" i="4"/>
  <c r="F20" i="4"/>
  <c r="V46" i="4"/>
  <c r="I46" i="4"/>
  <c r="V54" i="4"/>
  <c r="I54" i="4"/>
  <c r="U49" i="4"/>
  <c r="X48" i="4"/>
  <c r="K48" i="4"/>
  <c r="M38" i="4"/>
  <c r="P6" i="4"/>
  <c r="M18" i="4"/>
  <c r="M26" i="4"/>
  <c r="C24" i="4"/>
  <c r="D21" i="4"/>
  <c r="C56" i="4"/>
  <c r="Y11" i="4"/>
  <c r="Y26" i="4"/>
  <c r="W51" i="4"/>
  <c r="H34" i="4"/>
  <c r="X33" i="4"/>
  <c r="K33" i="4"/>
  <c r="K4" i="4"/>
  <c r="M14" i="4"/>
  <c r="E14" i="4"/>
  <c r="K12" i="4"/>
  <c r="C12" i="4"/>
  <c r="I10" i="4"/>
  <c r="L9" i="4"/>
  <c r="D9" i="4"/>
  <c r="G8" i="4"/>
  <c r="M6" i="4"/>
  <c r="E6" i="4"/>
  <c r="G42" i="4"/>
  <c r="J41" i="4"/>
  <c r="M40" i="4"/>
  <c r="K38" i="4"/>
  <c r="F37" i="4"/>
  <c r="W26" i="4"/>
  <c r="V24" i="4"/>
  <c r="Y20" i="4"/>
  <c r="Y32" i="4"/>
  <c r="P40" i="4"/>
  <c r="Y35" i="4"/>
  <c r="L35" i="4"/>
  <c r="Q35" i="4"/>
  <c r="D35" i="4"/>
  <c r="T34" i="4"/>
  <c r="G34" i="4"/>
  <c r="W33" i="4"/>
  <c r="V56" i="4"/>
  <c r="I56" i="4"/>
  <c r="T54" i="4"/>
  <c r="W53" i="4"/>
  <c r="J53" i="4"/>
  <c r="Z52" i="4"/>
  <c r="M52" i="4"/>
  <c r="R52" i="4"/>
  <c r="E52" i="4"/>
  <c r="X50" i="4"/>
  <c r="K50" i="4"/>
  <c r="P50" i="4"/>
  <c r="Y47" i="4"/>
  <c r="L47" i="4"/>
  <c r="Q47" i="4"/>
  <c r="D47" i="4"/>
  <c r="K18" i="4"/>
  <c r="E28" i="4"/>
  <c r="H27" i="4"/>
  <c r="C26" i="4"/>
  <c r="F25" i="4"/>
  <c r="L23" i="4"/>
  <c r="G22" i="4"/>
  <c r="J21" i="4"/>
  <c r="E20" i="4"/>
  <c r="H19" i="4"/>
  <c r="D32" i="4"/>
  <c r="I41" i="4"/>
  <c r="L40" i="4"/>
  <c r="M37" i="4"/>
  <c r="K53" i="4"/>
  <c r="M47" i="4"/>
  <c r="U24" i="4"/>
  <c r="V35" i="4"/>
  <c r="X35" i="4"/>
  <c r="K35" i="4"/>
  <c r="C35" i="4"/>
  <c r="I33" i="4"/>
  <c r="C46" i="4"/>
  <c r="S46" i="4"/>
  <c r="F46" i="4"/>
  <c r="U56" i="4"/>
  <c r="H56" i="4"/>
  <c r="X55" i="4"/>
  <c r="K55" i="4"/>
  <c r="S54" i="4"/>
  <c r="F54" i="4"/>
  <c r="T51" i="4"/>
  <c r="G51" i="4"/>
  <c r="W50" i="4"/>
  <c r="J50" i="4"/>
  <c r="Z49" i="4"/>
  <c r="M49" i="4"/>
  <c r="U48" i="4"/>
  <c r="H48" i="4"/>
  <c r="K47" i="4"/>
  <c r="C47" i="4"/>
  <c r="J18" i="4"/>
  <c r="D28" i="4"/>
  <c r="G27" i="4"/>
  <c r="M25" i="4"/>
  <c r="K23" i="4"/>
  <c r="F22" i="4"/>
  <c r="I21" i="4"/>
  <c r="D20" i="4"/>
  <c r="M42" i="4"/>
  <c r="H41" i="4"/>
  <c r="K40" i="4"/>
  <c r="F39" i="4"/>
  <c r="I38" i="4"/>
  <c r="L37" i="4"/>
  <c r="D37" i="4"/>
  <c r="C34" i="4"/>
  <c r="H46" i="4"/>
  <c r="I51" i="4"/>
  <c r="Q34" i="4"/>
  <c r="X54" i="4"/>
  <c r="T36" i="4"/>
  <c r="G36" i="4"/>
  <c r="W35" i="4"/>
  <c r="J35" i="4"/>
  <c r="Z34" i="4"/>
  <c r="M34" i="4"/>
  <c r="U33" i="4"/>
  <c r="H33" i="4"/>
  <c r="M46" i="4"/>
  <c r="G56" i="4"/>
  <c r="W55" i="4"/>
  <c r="J55" i="4"/>
  <c r="Z54" i="4"/>
  <c r="M54" i="4"/>
  <c r="R54" i="4"/>
  <c r="E54" i="4"/>
  <c r="X52" i="4"/>
  <c r="K52" i="4"/>
  <c r="S51" i="4"/>
  <c r="Y49" i="4"/>
  <c r="L49" i="4"/>
  <c r="Q49" i="4"/>
  <c r="D49" i="4"/>
  <c r="T48" i="4"/>
  <c r="G48" i="4"/>
  <c r="H4" i="4"/>
  <c r="J14" i="4"/>
  <c r="M13" i="4"/>
  <c r="E13" i="4"/>
  <c r="H12" i="4"/>
  <c r="K11" i="4"/>
  <c r="C11" i="4"/>
  <c r="F10" i="4"/>
  <c r="I9" i="4"/>
  <c r="L8" i="4"/>
  <c r="D8" i="4"/>
  <c r="G7" i="4"/>
  <c r="J6" i="4"/>
  <c r="M5" i="4"/>
  <c r="E5" i="4"/>
  <c r="I18" i="4"/>
  <c r="K28" i="4"/>
  <c r="C28" i="4"/>
  <c r="F27" i="4"/>
  <c r="I26" i="4"/>
  <c r="L25" i="4"/>
  <c r="D25" i="4"/>
  <c r="G24" i="4"/>
  <c r="J23" i="4"/>
  <c r="M22" i="4"/>
  <c r="E22" i="4"/>
  <c r="H21" i="4"/>
  <c r="K20" i="4"/>
  <c r="C20" i="4"/>
  <c r="F19" i="4"/>
  <c r="D42" i="4"/>
  <c r="G41" i="4"/>
  <c r="J40" i="4"/>
  <c r="M39" i="4"/>
  <c r="H38" i="4"/>
  <c r="C37" i="4"/>
  <c r="E55" i="4"/>
  <c r="Z48" i="4"/>
  <c r="S36" i="4"/>
  <c r="F36" i="4"/>
  <c r="L34" i="4"/>
  <c r="Y34" i="4"/>
  <c r="T33" i="4"/>
  <c r="Y46" i="4"/>
  <c r="L46" i="4"/>
  <c r="S56" i="4"/>
  <c r="F56" i="4"/>
  <c r="I55" i="4"/>
  <c r="Q54" i="4"/>
  <c r="D54" i="4"/>
  <c r="T53" i="4"/>
  <c r="G53" i="4"/>
  <c r="Z51" i="4"/>
  <c r="M51" i="4"/>
  <c r="K49" i="4"/>
  <c r="P49" i="4"/>
  <c r="C49" i="4"/>
  <c r="V47" i="4"/>
  <c r="I47" i="4"/>
  <c r="G4" i="4"/>
  <c r="I14" i="4"/>
  <c r="L13" i="4"/>
  <c r="D13" i="4"/>
  <c r="G12" i="4"/>
  <c r="J11" i="4"/>
  <c r="M10" i="4"/>
  <c r="E10" i="4"/>
  <c r="H9" i="4"/>
  <c r="K8" i="4"/>
  <c r="C8" i="4"/>
  <c r="F7" i="4"/>
  <c r="I6" i="4"/>
  <c r="L5" i="4"/>
  <c r="D5" i="4"/>
  <c r="H18" i="4"/>
  <c r="J28" i="4"/>
  <c r="M27" i="4"/>
  <c r="E27" i="4"/>
  <c r="H26" i="4"/>
  <c r="K25" i="4"/>
  <c r="C25" i="4"/>
  <c r="F24" i="4"/>
  <c r="I23" i="4"/>
  <c r="L22" i="4"/>
  <c r="D22" i="4"/>
  <c r="G21" i="4"/>
  <c r="J20" i="4"/>
  <c r="M19" i="4"/>
  <c r="E19" i="4"/>
  <c r="I32" i="4"/>
  <c r="K42" i="4"/>
  <c r="C42" i="4"/>
  <c r="F41" i="4"/>
  <c r="L39" i="4"/>
  <c r="M36" i="4"/>
  <c r="H35" i="4"/>
  <c r="C53" i="4"/>
  <c r="E47" i="4"/>
  <c r="K46" i="4"/>
  <c r="X46" i="4"/>
  <c r="E56" i="4"/>
  <c r="R56" i="4"/>
  <c r="I52" i="4"/>
  <c r="L51" i="4"/>
  <c r="Y51" i="4"/>
  <c r="G50" i="4"/>
  <c r="T50" i="4"/>
  <c r="C4" i="4"/>
  <c r="F4" i="4"/>
  <c r="H14" i="4"/>
  <c r="K13" i="4"/>
  <c r="C13" i="4"/>
  <c r="F12" i="4"/>
  <c r="I11" i="4"/>
  <c r="L10" i="4"/>
  <c r="D10" i="4"/>
  <c r="G9" i="4"/>
  <c r="J8" i="4"/>
  <c r="M7" i="4"/>
  <c r="E7" i="4"/>
  <c r="H6" i="4"/>
  <c r="K5" i="4"/>
  <c r="C5" i="4"/>
  <c r="G18" i="4"/>
  <c r="I28" i="4"/>
  <c r="L27" i="4"/>
  <c r="D27" i="4"/>
  <c r="G26" i="4"/>
  <c r="J25" i="4"/>
  <c r="M24" i="4"/>
  <c r="E24" i="4"/>
  <c r="H23" i="4"/>
  <c r="K22" i="4"/>
  <c r="C22" i="4"/>
  <c r="F21" i="4"/>
  <c r="I20" i="4"/>
  <c r="L19" i="4"/>
  <c r="D19" i="4"/>
  <c r="L50" i="4"/>
  <c r="Y47" i="8"/>
  <c r="G4" i="8"/>
  <c r="J11" i="8"/>
  <c r="K8" i="8"/>
  <c r="I6" i="8"/>
  <c r="Q47" i="8"/>
  <c r="E46" i="8"/>
  <c r="R46" i="8"/>
  <c r="G56" i="8"/>
  <c r="T56" i="8"/>
  <c r="J55" i="8"/>
  <c r="W55" i="8"/>
  <c r="M54" i="8"/>
  <c r="Z54" i="8"/>
  <c r="H53" i="8"/>
  <c r="U53" i="8"/>
  <c r="K52" i="8"/>
  <c r="X52" i="8"/>
  <c r="I50" i="8"/>
  <c r="V50" i="8"/>
  <c r="L49" i="8"/>
  <c r="Y49" i="8"/>
  <c r="D49" i="8"/>
  <c r="Q49" i="8"/>
  <c r="J47" i="8"/>
  <c r="W47" i="8"/>
  <c r="C4" i="8"/>
  <c r="F4" i="8"/>
  <c r="H14" i="8"/>
  <c r="K13" i="8"/>
  <c r="C13" i="8"/>
  <c r="F12" i="8"/>
  <c r="I11" i="8"/>
  <c r="L10" i="8"/>
  <c r="D10" i="8"/>
  <c r="G9" i="8"/>
  <c r="J8" i="8"/>
  <c r="M7" i="8"/>
  <c r="E7" i="8"/>
  <c r="H6" i="8"/>
  <c r="K5" i="8"/>
  <c r="C5" i="8"/>
  <c r="G18" i="8"/>
  <c r="I28" i="8"/>
  <c r="L27" i="8"/>
  <c r="D27" i="8"/>
  <c r="G26" i="8"/>
  <c r="J25" i="8"/>
  <c r="M24" i="8"/>
  <c r="E24" i="8"/>
  <c r="H23" i="8"/>
  <c r="K22" i="8"/>
  <c r="C22" i="8"/>
  <c r="F21" i="8"/>
  <c r="I20" i="8"/>
  <c r="L19" i="8"/>
  <c r="D19" i="8"/>
  <c r="H32" i="8"/>
  <c r="J42" i="8"/>
  <c r="M41" i="8"/>
  <c r="E41" i="8"/>
  <c r="H40" i="8"/>
  <c r="J35" i="8"/>
  <c r="L33" i="8"/>
  <c r="F56" i="8"/>
  <c r="G53" i="8"/>
  <c r="H50" i="8"/>
  <c r="I47" i="8"/>
  <c r="W13" i="8"/>
  <c r="X10" i="8"/>
  <c r="S6" i="8"/>
  <c r="U25" i="8"/>
  <c r="W19" i="8"/>
  <c r="Y38" i="8"/>
  <c r="P33" i="8"/>
  <c r="J38" i="8"/>
  <c r="W38" i="8"/>
  <c r="C8" i="8"/>
  <c r="Q39" i="8"/>
  <c r="D39" i="8"/>
  <c r="T38" i="8"/>
  <c r="G38" i="8"/>
  <c r="W37" i="8"/>
  <c r="J37" i="8"/>
  <c r="X34" i="8"/>
  <c r="K34" i="8"/>
  <c r="P34" i="8"/>
  <c r="C34" i="8"/>
  <c r="S33" i="8"/>
  <c r="F33" i="8"/>
  <c r="M4" i="8"/>
  <c r="E4" i="8"/>
  <c r="M12" i="8"/>
  <c r="E12" i="8"/>
  <c r="C10" i="8"/>
  <c r="F9" i="8"/>
  <c r="I8" i="8"/>
  <c r="L7" i="8"/>
  <c r="D7" i="8"/>
  <c r="G6" i="8"/>
  <c r="J5" i="8"/>
  <c r="C18" i="8"/>
  <c r="F18" i="8"/>
  <c r="H28" i="8"/>
  <c r="K27" i="8"/>
  <c r="C27" i="8"/>
  <c r="F26" i="8"/>
  <c r="I25" i="8"/>
  <c r="L24" i="8"/>
  <c r="D24" i="8"/>
  <c r="G23" i="8"/>
  <c r="J22" i="8"/>
  <c r="M21" i="8"/>
  <c r="E21" i="8"/>
  <c r="H20" i="8"/>
  <c r="K19" i="8"/>
  <c r="C19" i="8"/>
  <c r="I42" i="8"/>
  <c r="L41" i="8"/>
  <c r="D41" i="8"/>
  <c r="G40" i="8"/>
  <c r="F39" i="8"/>
  <c r="H37" i="8"/>
  <c r="I35" i="8"/>
  <c r="H33" i="8"/>
  <c r="E56" i="8"/>
  <c r="F53" i="8"/>
  <c r="G50" i="8"/>
  <c r="H47" i="8"/>
  <c r="V13" i="8"/>
  <c r="W10" i="8"/>
  <c r="V5" i="8"/>
  <c r="X24" i="8"/>
  <c r="T46" i="8"/>
  <c r="U51" i="8"/>
  <c r="G39" i="8"/>
  <c r="T39" i="8"/>
  <c r="W53" i="8"/>
  <c r="H56" i="8"/>
  <c r="U56" i="8"/>
  <c r="L52" i="8"/>
  <c r="Y52" i="8"/>
  <c r="K47" i="8"/>
  <c r="I14" i="8"/>
  <c r="M10" i="8"/>
  <c r="S38" i="8"/>
  <c r="F38" i="8"/>
  <c r="V37" i="8"/>
  <c r="I37" i="8"/>
  <c r="Y36" i="8"/>
  <c r="L36" i="8"/>
  <c r="Q36" i="8"/>
  <c r="D36" i="8"/>
  <c r="T35" i="8"/>
  <c r="G35" i="8"/>
  <c r="L4" i="8"/>
  <c r="D4" i="8"/>
  <c r="L12" i="8"/>
  <c r="D12" i="8"/>
  <c r="M9" i="8"/>
  <c r="E9" i="8"/>
  <c r="H8" i="8"/>
  <c r="M18" i="8"/>
  <c r="E18" i="8"/>
  <c r="G28" i="8"/>
  <c r="J27" i="8"/>
  <c r="C24" i="8"/>
  <c r="F23" i="8"/>
  <c r="I22" i="8"/>
  <c r="L21" i="8"/>
  <c r="K41" i="8"/>
  <c r="C41" i="8"/>
  <c r="F35" i="8"/>
  <c r="J52" i="8"/>
  <c r="V56" i="8"/>
  <c r="X50" i="8"/>
  <c r="H36" i="8"/>
  <c r="U36" i="8"/>
  <c r="D13" i="8"/>
  <c r="F7" i="8"/>
  <c r="W46" i="8"/>
  <c r="J46" i="8"/>
  <c r="Q56" i="8"/>
  <c r="D56" i="8"/>
  <c r="T55" i="8"/>
  <c r="G55" i="8"/>
  <c r="R53" i="8"/>
  <c r="E53" i="8"/>
  <c r="U52" i="8"/>
  <c r="H52" i="8"/>
  <c r="X51" i="8"/>
  <c r="K51" i="8"/>
  <c r="S50" i="8"/>
  <c r="F50" i="8"/>
  <c r="V49" i="8"/>
  <c r="I49" i="8"/>
  <c r="T47" i="8"/>
  <c r="G47" i="8"/>
  <c r="K4" i="8"/>
  <c r="M14" i="8"/>
  <c r="E14" i="8"/>
  <c r="H13" i="8"/>
  <c r="K12" i="8"/>
  <c r="C12" i="8"/>
  <c r="F11" i="8"/>
  <c r="I10" i="8"/>
  <c r="L9" i="8"/>
  <c r="D9" i="8"/>
  <c r="G8" i="8"/>
  <c r="J7" i="8"/>
  <c r="M6" i="8"/>
  <c r="E6" i="8"/>
  <c r="H5" i="8"/>
  <c r="L18" i="8"/>
  <c r="D18" i="8"/>
  <c r="F28" i="8"/>
  <c r="I27" i="8"/>
  <c r="L26" i="8"/>
  <c r="D26" i="8"/>
  <c r="G25" i="8"/>
  <c r="J24" i="8"/>
  <c r="M23" i="8"/>
  <c r="E23" i="8"/>
  <c r="H22" i="8"/>
  <c r="K21" i="8"/>
  <c r="C21" i="8"/>
  <c r="F20" i="8"/>
  <c r="I19" i="8"/>
  <c r="M32" i="8"/>
  <c r="G42" i="8"/>
  <c r="J41" i="8"/>
  <c r="M40" i="8"/>
  <c r="E40" i="8"/>
  <c r="C37" i="8"/>
  <c r="M34" i="8"/>
  <c r="D33" i="8"/>
  <c r="H55" i="8"/>
  <c r="I52" i="8"/>
  <c r="J49" i="8"/>
  <c r="M37" i="8"/>
  <c r="Z37" i="8"/>
  <c r="I33" i="8"/>
  <c r="V33" i="8"/>
  <c r="C46" i="8"/>
  <c r="P46" i="8"/>
  <c r="C55" i="8"/>
  <c r="P55" i="8"/>
  <c r="D52" i="8"/>
  <c r="Q52" i="8"/>
  <c r="H48" i="8"/>
  <c r="U48" i="8"/>
  <c r="G12" i="8"/>
  <c r="E10" i="8"/>
  <c r="L5" i="8"/>
  <c r="Z52" i="8"/>
  <c r="V46" i="8"/>
  <c r="I46" i="8"/>
  <c r="X56" i="8"/>
  <c r="K56" i="8"/>
  <c r="C56" i="8"/>
  <c r="S55" i="8"/>
  <c r="F55" i="8"/>
  <c r="V54" i="8"/>
  <c r="I54" i="8"/>
  <c r="Q53" i="8"/>
  <c r="T52" i="8"/>
  <c r="G52" i="8"/>
  <c r="W51" i="8"/>
  <c r="J51" i="8"/>
  <c r="Z50" i="8"/>
  <c r="M50" i="8"/>
  <c r="E50" i="8"/>
  <c r="U49" i="8"/>
  <c r="H49" i="8"/>
  <c r="X48" i="8"/>
  <c r="K48" i="8"/>
  <c r="J4" i="8"/>
  <c r="L14" i="8"/>
  <c r="D14" i="8"/>
  <c r="G13" i="8"/>
  <c r="J12" i="8"/>
  <c r="M11" i="8"/>
  <c r="E11" i="8"/>
  <c r="H10" i="8"/>
  <c r="K9" i="8"/>
  <c r="C9" i="8"/>
  <c r="F8" i="8"/>
  <c r="I7" i="8"/>
  <c r="L6" i="8"/>
  <c r="D6" i="8"/>
  <c r="G5" i="8"/>
  <c r="K18" i="8"/>
  <c r="M28" i="8"/>
  <c r="E28" i="8"/>
  <c r="H27" i="8"/>
  <c r="K26" i="8"/>
  <c r="C26" i="8"/>
  <c r="F25" i="8"/>
  <c r="I24" i="8"/>
  <c r="L23" i="8"/>
  <c r="D23" i="8"/>
  <c r="G22" i="8"/>
  <c r="J21" i="8"/>
  <c r="M20" i="8"/>
  <c r="E20" i="8"/>
  <c r="H19" i="8"/>
  <c r="D32" i="8"/>
  <c r="F42" i="8"/>
  <c r="I41" i="8"/>
  <c r="L40" i="8"/>
  <c r="D40" i="8"/>
  <c r="I38" i="8"/>
  <c r="K36" i="8"/>
  <c r="L34" i="8"/>
  <c r="L46" i="8"/>
  <c r="L54" i="8"/>
  <c r="C49" i="8"/>
  <c r="Z35" i="8"/>
  <c r="K35" i="8"/>
  <c r="X35" i="8"/>
  <c r="K55" i="8"/>
  <c r="X55" i="8"/>
  <c r="E49" i="8"/>
  <c r="R49" i="8"/>
  <c r="L13" i="8"/>
  <c r="H9" i="8"/>
  <c r="D5" i="8"/>
  <c r="H39" i="8"/>
  <c r="U39" i="8"/>
  <c r="K38" i="8"/>
  <c r="X38" i="8"/>
  <c r="C38" i="8"/>
  <c r="P38" i="8"/>
  <c r="F37" i="8"/>
  <c r="S37" i="8"/>
  <c r="I36" i="8"/>
  <c r="V36" i="8"/>
  <c r="L35" i="8"/>
  <c r="Y35" i="8"/>
  <c r="D35" i="8"/>
  <c r="Q35" i="8"/>
  <c r="G34" i="8"/>
  <c r="T34" i="8"/>
  <c r="J33" i="8"/>
  <c r="W33" i="8"/>
  <c r="W56" i="8"/>
  <c r="J56" i="8"/>
  <c r="Z55" i="8"/>
  <c r="M55" i="8"/>
  <c r="R55" i="8"/>
  <c r="E55" i="8"/>
  <c r="U54" i="8"/>
  <c r="H54" i="8"/>
  <c r="P53" i="8"/>
  <c r="C53" i="8"/>
  <c r="S52" i="8"/>
  <c r="F52" i="8"/>
  <c r="Q50" i="8"/>
  <c r="D50" i="8"/>
  <c r="T49" i="8"/>
  <c r="G49" i="8"/>
  <c r="W48" i="8"/>
  <c r="J48" i="8"/>
  <c r="R47" i="8"/>
  <c r="E47" i="8"/>
  <c r="I4" i="8"/>
  <c r="K14" i="8"/>
  <c r="C14" i="8"/>
  <c r="F13" i="8"/>
  <c r="I12" i="8"/>
  <c r="L11" i="8"/>
  <c r="D11" i="8"/>
  <c r="G10" i="8"/>
  <c r="J9" i="8"/>
  <c r="M8" i="8"/>
  <c r="E8" i="8"/>
  <c r="H7" i="8"/>
  <c r="K6" i="8"/>
  <c r="C6" i="8"/>
  <c r="F5" i="8"/>
  <c r="J18" i="8"/>
  <c r="L28" i="8"/>
  <c r="D28" i="8"/>
  <c r="G27" i="8"/>
  <c r="J26" i="8"/>
  <c r="M25" i="8"/>
  <c r="E25" i="8"/>
  <c r="H24" i="8"/>
  <c r="K23" i="8"/>
  <c r="C23" i="8"/>
  <c r="F22" i="8"/>
  <c r="I21" i="8"/>
  <c r="L20" i="8"/>
  <c r="D20" i="8"/>
  <c r="G19" i="8"/>
  <c r="H41" i="8"/>
  <c r="K40" i="8"/>
  <c r="C40" i="8"/>
  <c r="H38" i="8"/>
  <c r="G36" i="8"/>
  <c r="I34" i="8"/>
  <c r="K54" i="8"/>
  <c r="M48" i="8"/>
  <c r="R35" i="8"/>
  <c r="T54" i="8"/>
  <c r="V48" i="8"/>
  <c r="R19" i="7"/>
  <c r="E19" i="7"/>
  <c r="C10" i="7"/>
  <c r="U18" i="7"/>
  <c r="F6" i="7"/>
  <c r="S6" i="7"/>
  <c r="Q19" i="7"/>
  <c r="D19" i="7"/>
  <c r="Y46" i="7"/>
  <c r="L46" i="7"/>
  <c r="V55" i="7"/>
  <c r="I55" i="7"/>
  <c r="X49" i="7"/>
  <c r="K49" i="7"/>
  <c r="M9" i="7"/>
  <c r="D7" i="7"/>
  <c r="J55" i="7"/>
  <c r="L49" i="7"/>
  <c r="T26" i="7"/>
  <c r="D9" i="7"/>
  <c r="Q9" i="7"/>
  <c r="G8" i="7"/>
  <c r="T8" i="7"/>
  <c r="J7" i="7"/>
  <c r="W7" i="7"/>
  <c r="M6" i="7"/>
  <c r="Z6" i="7"/>
  <c r="E6" i="7"/>
  <c r="R6" i="7"/>
  <c r="H5" i="7"/>
  <c r="U5" i="7"/>
  <c r="X46" i="7"/>
  <c r="K46" i="7"/>
  <c r="E56" i="7"/>
  <c r="X54" i="7"/>
  <c r="K54" i="7"/>
  <c r="P54" i="7"/>
  <c r="C54" i="7"/>
  <c r="S53" i="7"/>
  <c r="F53" i="7"/>
  <c r="Y51" i="7"/>
  <c r="L51" i="7"/>
  <c r="Z48" i="7"/>
  <c r="M48" i="7"/>
  <c r="R48" i="7"/>
  <c r="E48" i="7"/>
  <c r="U47" i="7"/>
  <c r="H47" i="7"/>
  <c r="M4" i="7"/>
  <c r="E4" i="7"/>
  <c r="G14" i="7"/>
  <c r="J13" i="7"/>
  <c r="M12" i="7"/>
  <c r="E12" i="7"/>
  <c r="H11" i="7"/>
  <c r="K10" i="7"/>
  <c r="L9" i="7"/>
  <c r="I8" i="7"/>
  <c r="L6" i="7"/>
  <c r="C18" i="7"/>
  <c r="D28" i="7"/>
  <c r="C26" i="7"/>
  <c r="D24" i="7"/>
  <c r="F22" i="7"/>
  <c r="E20" i="7"/>
  <c r="C46" i="7"/>
  <c r="C55" i="7"/>
  <c r="D52" i="7"/>
  <c r="E49" i="7"/>
  <c r="U9" i="7"/>
  <c r="V6" i="7"/>
  <c r="W28" i="7"/>
  <c r="X25" i="7"/>
  <c r="Y22" i="7"/>
  <c r="S50" i="7"/>
  <c r="W20" i="7"/>
  <c r="J20" i="7"/>
  <c r="V23" i="7"/>
  <c r="H8" i="7"/>
  <c r="U8" i="7"/>
  <c r="C7" i="7"/>
  <c r="P7" i="7"/>
  <c r="V20" i="7"/>
  <c r="I20" i="7"/>
  <c r="Q46" i="7"/>
  <c r="D46" i="7"/>
  <c r="Y54" i="7"/>
  <c r="Z51" i="7"/>
  <c r="M51" i="7"/>
  <c r="U50" i="7"/>
  <c r="H50" i="7"/>
  <c r="G22" i="7"/>
  <c r="T18" i="7"/>
  <c r="M18" i="7"/>
  <c r="Z18" i="7"/>
  <c r="E18" i="7"/>
  <c r="R18" i="7"/>
  <c r="G28" i="7"/>
  <c r="T28" i="7"/>
  <c r="J27" i="7"/>
  <c r="W27" i="7"/>
  <c r="M26" i="7"/>
  <c r="Z26" i="7"/>
  <c r="E26" i="7"/>
  <c r="R26" i="7"/>
  <c r="H25" i="7"/>
  <c r="U25" i="7"/>
  <c r="K24" i="7"/>
  <c r="X24" i="7"/>
  <c r="C24" i="7"/>
  <c r="P24" i="7"/>
  <c r="F23" i="7"/>
  <c r="S23" i="7"/>
  <c r="I22" i="7"/>
  <c r="V22" i="7"/>
  <c r="L21" i="7"/>
  <c r="Y21" i="7"/>
  <c r="D21" i="7"/>
  <c r="Q21" i="7"/>
  <c r="T20" i="7"/>
  <c r="G20" i="7"/>
  <c r="W46" i="7"/>
  <c r="J46" i="7"/>
  <c r="Y56" i="7"/>
  <c r="L56" i="7"/>
  <c r="G55" i="7"/>
  <c r="T55" i="7"/>
  <c r="Z53" i="7"/>
  <c r="M53" i="7"/>
  <c r="X51" i="7"/>
  <c r="K51" i="7"/>
  <c r="P51" i="7"/>
  <c r="C51" i="7"/>
  <c r="I49" i="7"/>
  <c r="V49" i="7"/>
  <c r="Y48" i="7"/>
  <c r="Q48" i="7"/>
  <c r="D48" i="7"/>
  <c r="L4" i="7"/>
  <c r="D4" i="7"/>
  <c r="F14" i="7"/>
  <c r="I13" i="7"/>
  <c r="L12" i="7"/>
  <c r="D12" i="7"/>
  <c r="G11" i="7"/>
  <c r="J10" i="7"/>
  <c r="K9" i="7"/>
  <c r="F8" i="7"/>
  <c r="K6" i="7"/>
  <c r="K18" i="7"/>
  <c r="K27" i="7"/>
  <c r="M25" i="7"/>
  <c r="L23" i="7"/>
  <c r="M21" i="7"/>
  <c r="D20" i="7"/>
  <c r="M46" i="7"/>
  <c r="M54" i="7"/>
  <c r="D49" i="7"/>
  <c r="U6" i="7"/>
  <c r="V28" i="7"/>
  <c r="W25" i="7"/>
  <c r="X22" i="7"/>
  <c r="W49" i="7"/>
  <c r="K7" i="7"/>
  <c r="X7" i="7"/>
  <c r="S21" i="7"/>
  <c r="F21" i="7"/>
  <c r="S56" i="7"/>
  <c r="F56" i="7"/>
  <c r="R51" i="7"/>
  <c r="E51" i="7"/>
  <c r="S48" i="7"/>
  <c r="F48" i="7"/>
  <c r="K52" i="7"/>
  <c r="U23" i="7"/>
  <c r="L18" i="7"/>
  <c r="Y18" i="7"/>
  <c r="D18" i="7"/>
  <c r="Q18" i="7"/>
  <c r="F28" i="7"/>
  <c r="S28" i="7"/>
  <c r="I27" i="7"/>
  <c r="V27" i="7"/>
  <c r="L26" i="7"/>
  <c r="Y26" i="7"/>
  <c r="D26" i="7"/>
  <c r="Q26" i="7"/>
  <c r="G25" i="7"/>
  <c r="T25" i="7"/>
  <c r="J24" i="7"/>
  <c r="W24" i="7"/>
  <c r="M23" i="7"/>
  <c r="Z23" i="7"/>
  <c r="E23" i="7"/>
  <c r="R23" i="7"/>
  <c r="H22" i="7"/>
  <c r="U22" i="7"/>
  <c r="K21" i="7"/>
  <c r="X21" i="7"/>
  <c r="C21" i="7"/>
  <c r="P21" i="7"/>
  <c r="I19" i="7"/>
  <c r="V19" i="7"/>
  <c r="V46" i="7"/>
  <c r="X56" i="7"/>
  <c r="K56" i="7"/>
  <c r="V54" i="7"/>
  <c r="I54" i="7"/>
  <c r="Y53" i="7"/>
  <c r="L53" i="7"/>
  <c r="Q53" i="7"/>
  <c r="D53" i="7"/>
  <c r="T52" i="7"/>
  <c r="G52" i="7"/>
  <c r="W51" i="7"/>
  <c r="Z50" i="7"/>
  <c r="M50" i="7"/>
  <c r="E50" i="7"/>
  <c r="X48" i="7"/>
  <c r="K48" i="7"/>
  <c r="P48" i="7"/>
  <c r="C48" i="7"/>
  <c r="S47" i="7"/>
  <c r="F47" i="7"/>
  <c r="K4" i="7"/>
  <c r="M14" i="7"/>
  <c r="E14" i="7"/>
  <c r="H13" i="7"/>
  <c r="K12" i="7"/>
  <c r="C12" i="7"/>
  <c r="F11" i="7"/>
  <c r="I10" i="7"/>
  <c r="J9" i="7"/>
  <c r="E8" i="7"/>
  <c r="G6" i="7"/>
  <c r="J18" i="7"/>
  <c r="H27" i="7"/>
  <c r="I25" i="7"/>
  <c r="K23" i="7"/>
  <c r="J21" i="7"/>
  <c r="K19" i="7"/>
  <c r="F46" i="7"/>
  <c r="F54" i="7"/>
  <c r="H48" i="7"/>
  <c r="X8" i="7"/>
  <c r="Y5" i="7"/>
  <c r="Z27" i="7"/>
  <c r="P25" i="7"/>
  <c r="Q22" i="7"/>
  <c r="Q54" i="7"/>
  <c r="D54" i="7"/>
  <c r="F25" i="7"/>
  <c r="G23" i="7"/>
  <c r="I21" i="7"/>
  <c r="H19" i="7"/>
  <c r="E46" i="7"/>
  <c r="E54" i="7"/>
  <c r="F51" i="7"/>
  <c r="G48" i="7"/>
  <c r="X5" i="7"/>
  <c r="Y27" i="7"/>
  <c r="Z24" i="7"/>
  <c r="P22" i="7"/>
  <c r="Z19" i="7"/>
  <c r="M19" i="7"/>
  <c r="U26" i="7"/>
  <c r="E9" i="7"/>
  <c r="R9" i="7"/>
  <c r="V9" i="7"/>
  <c r="I9" i="7"/>
  <c r="Q8" i="7"/>
  <c r="D8" i="7"/>
  <c r="W6" i="7"/>
  <c r="J6" i="7"/>
  <c r="Z5" i="7"/>
  <c r="M5" i="7"/>
  <c r="U46" i="7"/>
  <c r="H46" i="7"/>
  <c r="Z55" i="7"/>
  <c r="M55" i="7"/>
  <c r="P53" i="7"/>
  <c r="C53" i="7"/>
  <c r="V51" i="7"/>
  <c r="I51" i="7"/>
  <c r="Q50" i="7"/>
  <c r="D50" i="7"/>
  <c r="W48" i="7"/>
  <c r="R47" i="7"/>
  <c r="E47" i="7"/>
  <c r="T46" i="7"/>
  <c r="G46" i="7"/>
  <c r="V56" i="7"/>
  <c r="I56" i="7"/>
  <c r="Y55" i="7"/>
  <c r="L55" i="7"/>
  <c r="Q55" i="7"/>
  <c r="D55" i="7"/>
  <c r="W53" i="7"/>
  <c r="J53" i="7"/>
  <c r="R52" i="7"/>
  <c r="U51" i="7"/>
  <c r="H51" i="7"/>
  <c r="X50" i="7"/>
  <c r="K50" i="7"/>
  <c r="P50" i="7"/>
  <c r="C50" i="7"/>
  <c r="S49" i="7"/>
  <c r="F49" i="7"/>
  <c r="Y47" i="7"/>
  <c r="L47" i="7"/>
  <c r="I4" i="7"/>
  <c r="K14" i="7"/>
  <c r="C14" i="7"/>
  <c r="F13" i="7"/>
  <c r="I12" i="7"/>
  <c r="L11" i="7"/>
  <c r="D11" i="7"/>
  <c r="G10" i="7"/>
  <c r="F9" i="7"/>
  <c r="L7" i="7"/>
  <c r="C6" i="7"/>
  <c r="M28" i="7"/>
  <c r="C27" i="7"/>
  <c r="E25" i="7"/>
  <c r="D23" i="7"/>
  <c r="E21" i="7"/>
  <c r="G19" i="7"/>
  <c r="I53" i="7"/>
  <c r="K47" i="7"/>
  <c r="P8" i="7"/>
  <c r="Q5" i="7"/>
  <c r="R27" i="7"/>
  <c r="S24" i="7"/>
  <c r="S20" i="7"/>
  <c r="Q56" i="7"/>
  <c r="T21" i="7"/>
  <c r="G21" i="7"/>
  <c r="I5" i="7"/>
  <c r="V5" i="7"/>
  <c r="Y19" i="7"/>
  <c r="L19" i="7"/>
  <c r="S10" i="7"/>
  <c r="F10" i="7"/>
  <c r="Y8" i="7"/>
  <c r="L8" i="7"/>
  <c r="T7" i="7"/>
  <c r="G7" i="7"/>
  <c r="R5" i="7"/>
  <c r="E5" i="7"/>
  <c r="X53" i="7"/>
  <c r="K53" i="7"/>
  <c r="S52" i="7"/>
  <c r="F52" i="7"/>
  <c r="Z47" i="7"/>
  <c r="M47" i="7"/>
  <c r="V18" i="7"/>
  <c r="I18" i="7"/>
  <c r="X28" i="7"/>
  <c r="K28" i="7"/>
  <c r="P28" i="7"/>
  <c r="C28" i="7"/>
  <c r="S27" i="7"/>
  <c r="F27" i="7"/>
  <c r="V26" i="7"/>
  <c r="I26" i="7"/>
  <c r="Y25" i="7"/>
  <c r="L25" i="7"/>
  <c r="Q25" i="7"/>
  <c r="D25" i="7"/>
  <c r="T24" i="7"/>
  <c r="G24" i="7"/>
  <c r="W23" i="7"/>
  <c r="J23" i="7"/>
  <c r="Z22" i="7"/>
  <c r="M22" i="7"/>
  <c r="R22" i="7"/>
  <c r="E22" i="7"/>
  <c r="U21" i="7"/>
  <c r="H21" i="7"/>
  <c r="X20" i="7"/>
  <c r="K20" i="7"/>
  <c r="P20" i="7"/>
  <c r="C20" i="7"/>
  <c r="S19" i="7"/>
  <c r="F19" i="7"/>
  <c r="H4" i="7"/>
  <c r="J14" i="7"/>
  <c r="M13" i="7"/>
  <c r="E13" i="7"/>
  <c r="H12" i="7"/>
  <c r="K11" i="7"/>
  <c r="C11" i="7"/>
  <c r="C9" i="7"/>
  <c r="I7" i="7"/>
  <c r="J5" i="7"/>
  <c r="L28" i="7"/>
  <c r="K26" i="7"/>
  <c r="L24" i="7"/>
  <c r="C23" i="7"/>
  <c r="M20" i="7"/>
  <c r="C19" i="7"/>
  <c r="G56" i="7"/>
  <c r="H53" i="7"/>
  <c r="I50" i="7"/>
  <c r="J47" i="7"/>
  <c r="P5" i="7"/>
  <c r="Q27" i="7"/>
  <c r="R24" i="7"/>
  <c r="W19" i="7"/>
  <c r="U55" i="7"/>
  <c r="G42" i="7"/>
  <c r="J41" i="7"/>
  <c r="M40" i="7"/>
  <c r="E40" i="7"/>
  <c r="H39" i="7"/>
  <c r="I36" i="7"/>
  <c r="L35" i="7"/>
  <c r="D35" i="7"/>
  <c r="G34" i="7"/>
  <c r="K32" i="7"/>
  <c r="K3" i="1"/>
  <c r="Q55" i="8" l="1"/>
  <c r="D48" i="8"/>
  <c r="F46" i="8"/>
  <c r="W50" i="8"/>
  <c r="E39" i="8"/>
  <c r="P47" i="8"/>
  <c r="Y32" i="8"/>
  <c r="F47" i="8"/>
  <c r="M53" i="8"/>
  <c r="W34" i="8"/>
  <c r="P32" i="8"/>
  <c r="F34" i="8"/>
  <c r="L50" i="8"/>
  <c r="R37" i="8"/>
  <c r="Q38" i="8"/>
  <c r="K32" i="8"/>
  <c r="E32" i="8"/>
  <c r="Z49" i="8"/>
  <c r="I55" i="8"/>
  <c r="M36" i="8"/>
  <c r="L37" i="8"/>
  <c r="S51" i="8"/>
  <c r="I51" i="8"/>
  <c r="S49" i="8"/>
  <c r="G33" i="8"/>
  <c r="G52" i="4"/>
  <c r="J56" i="4"/>
  <c r="R48" i="4"/>
  <c r="P54" i="4"/>
  <c r="F48" i="4"/>
  <c r="I50" i="4"/>
  <c r="L55" i="4"/>
  <c r="C36" i="4"/>
  <c r="J46" i="4"/>
  <c r="U36" i="4"/>
  <c r="D46" i="4"/>
  <c r="D52" i="4"/>
  <c r="L41" i="4"/>
  <c r="K51" i="4"/>
  <c r="I48" i="4"/>
  <c r="F38" i="4"/>
  <c r="I40" i="4"/>
  <c r="L54" i="4"/>
  <c r="C52" i="4"/>
  <c r="R39" i="4"/>
  <c r="I53" i="4"/>
  <c r="G49" i="4"/>
  <c r="H39" i="4"/>
  <c r="J33" i="7"/>
  <c r="M52" i="7"/>
  <c r="Z56" i="7"/>
  <c r="E55" i="7"/>
  <c r="D47" i="7"/>
  <c r="F55" i="7"/>
  <c r="G53" i="7"/>
  <c r="G49" i="7"/>
  <c r="G51" i="7"/>
  <c r="C56" i="7"/>
  <c r="D51" i="7"/>
  <c r="I47" i="7"/>
  <c r="K38" i="7"/>
  <c r="U54" i="7"/>
  <c r="T47" i="7"/>
  <c r="C38" i="7"/>
  <c r="M38" i="8"/>
  <c r="J32" i="4"/>
  <c r="E34" i="4"/>
  <c r="L41" i="7"/>
  <c r="W38" i="4"/>
  <c r="D37" i="8"/>
  <c r="J42" i="4"/>
  <c r="F33" i="4"/>
  <c r="K37" i="4"/>
  <c r="I34" i="4"/>
  <c r="M42" i="8"/>
  <c r="K39" i="8"/>
  <c r="G32" i="8"/>
  <c r="E35" i="4"/>
  <c r="G40" i="4"/>
  <c r="L36" i="4"/>
  <c r="T37" i="8"/>
  <c r="X32" i="4"/>
  <c r="C38" i="4"/>
  <c r="F32" i="8"/>
  <c r="M33" i="8"/>
  <c r="E36" i="8"/>
  <c r="C33" i="4"/>
  <c r="J36" i="4"/>
  <c r="Q39" i="4"/>
  <c r="H56" i="7"/>
  <c r="H49" i="7"/>
  <c r="L53" i="8"/>
  <c r="Z46" i="8"/>
  <c r="U47" i="4"/>
  <c r="D55" i="4"/>
  <c r="C48" i="8"/>
  <c r="S54" i="8"/>
  <c r="E51" i="4"/>
  <c r="U52" i="7"/>
  <c r="J52" i="7"/>
  <c r="J54" i="8"/>
  <c r="P52" i="8"/>
  <c r="F49" i="4"/>
  <c r="P51" i="4"/>
  <c r="Y56" i="4"/>
  <c r="G50" i="7"/>
  <c r="P50" i="8"/>
  <c r="D50" i="4"/>
  <c r="L51" i="8"/>
  <c r="Y55" i="8"/>
  <c r="L48" i="8"/>
  <c r="S53" i="4"/>
  <c r="E46" i="4"/>
  <c r="M55" i="4"/>
  <c r="H46" i="8"/>
  <c r="K49" i="8"/>
  <c r="J52" i="4"/>
  <c r="L52" i="4"/>
  <c r="D53" i="4"/>
  <c r="S47" i="4"/>
  <c r="J50" i="7"/>
  <c r="K46" i="8"/>
  <c r="AC4" i="8" a="1"/>
  <c r="AF6" i="8" s="1"/>
  <c r="AS6" i="8" s="1"/>
  <c r="AC18" i="4" a="1"/>
  <c r="AC18" i="4" s="1"/>
  <c r="AP18" i="4" s="1"/>
  <c r="D18" i="9" s="1"/>
  <c r="AC18" i="7" a="1"/>
  <c r="AK23" i="7" s="1"/>
  <c r="AX23" i="7" s="1"/>
  <c r="Y23" i="9" s="1"/>
  <c r="AC18" i="8" a="1"/>
  <c r="AH24" i="8" s="1"/>
  <c r="AU24" i="8" s="1"/>
  <c r="AC4" i="7" a="1"/>
  <c r="AI14" i="7" s="1"/>
  <c r="AV14" i="7" s="1"/>
  <c r="W14" i="9" s="1"/>
  <c r="AC4" i="4" a="1"/>
  <c r="AH4" i="4" s="1"/>
  <c r="AU4" i="4" s="1"/>
  <c r="I4" i="9" s="1"/>
  <c r="R48" i="8"/>
  <c r="E48" i="8"/>
  <c r="C52" i="7"/>
  <c r="C49" i="7"/>
  <c r="M47" i="8"/>
  <c r="K53" i="8"/>
  <c r="Q46" i="8"/>
  <c r="D46" i="8"/>
  <c r="R51" i="8"/>
  <c r="E51" i="8"/>
  <c r="P54" i="8"/>
  <c r="C54" i="8"/>
  <c r="Y52" i="7"/>
  <c r="L52" i="7"/>
  <c r="J54" i="4"/>
  <c r="E53" i="7"/>
  <c r="R53" i="7"/>
  <c r="I52" i="7"/>
  <c r="V52" i="7"/>
  <c r="P47" i="7"/>
  <c r="C47" i="7"/>
  <c r="I48" i="7"/>
  <c r="G54" i="7"/>
  <c r="J54" i="7"/>
  <c r="T48" i="8"/>
  <c r="R54" i="8"/>
  <c r="J49" i="4"/>
  <c r="J47" i="4"/>
  <c r="H53" i="4"/>
  <c r="L50" i="7"/>
  <c r="V53" i="8"/>
  <c r="H50" i="4"/>
  <c r="Q56" i="4"/>
  <c r="D56" i="4"/>
  <c r="S50" i="4"/>
  <c r="F50" i="4"/>
  <c r="Z56" i="8"/>
  <c r="M56" i="8"/>
  <c r="Q51" i="8"/>
  <c r="D51" i="8"/>
  <c r="X55" i="7"/>
  <c r="K55" i="7"/>
  <c r="Z49" i="7"/>
  <c r="M49" i="7"/>
  <c r="J56" i="7"/>
  <c r="C51" i="8"/>
  <c r="L56" i="8"/>
  <c r="H55" i="4"/>
  <c r="H51" i="4"/>
  <c r="G46" i="4"/>
  <c r="Q54" i="8"/>
  <c r="D54" i="8"/>
  <c r="S48" i="8"/>
  <c r="F48" i="8"/>
  <c r="U54" i="4"/>
  <c r="H54" i="4"/>
  <c r="W48" i="4"/>
  <c r="J48" i="4"/>
  <c r="M51" i="8"/>
  <c r="R52" i="8"/>
  <c r="T51" i="8"/>
  <c r="E49" i="4"/>
  <c r="C55" i="4"/>
  <c r="E53" i="4"/>
  <c r="M56" i="4"/>
  <c r="Z56" i="4"/>
  <c r="D51" i="4"/>
  <c r="Q51" i="4"/>
  <c r="S52" i="4"/>
  <c r="F52" i="4"/>
  <c r="X41" i="7"/>
  <c r="K41" i="7"/>
  <c r="E32" i="7"/>
  <c r="R32" i="7"/>
  <c r="S41" i="8"/>
  <c r="F41" i="8"/>
  <c r="E36" i="7"/>
  <c r="R36" i="7"/>
  <c r="E37" i="4"/>
  <c r="L33" i="4"/>
  <c r="T32" i="7"/>
  <c r="G32" i="7"/>
  <c r="P41" i="7"/>
  <c r="C41" i="7"/>
  <c r="R35" i="7"/>
  <c r="E35" i="7"/>
  <c r="J37" i="4"/>
  <c r="W37" i="4"/>
  <c r="Y42" i="8"/>
  <c r="L42" i="8"/>
  <c r="V40" i="8"/>
  <c r="I40" i="8"/>
  <c r="Q40" i="7"/>
  <c r="D40" i="7"/>
  <c r="S34" i="7"/>
  <c r="F34" i="7"/>
  <c r="Y37" i="7"/>
  <c r="L37" i="7"/>
  <c r="L42" i="7"/>
  <c r="Y42" i="7"/>
  <c r="C37" i="7"/>
  <c r="P37" i="7"/>
  <c r="V36" i="4"/>
  <c r="I36" i="4"/>
  <c r="S41" i="7"/>
  <c r="F41" i="7"/>
  <c r="U35" i="7"/>
  <c r="H35" i="7"/>
  <c r="U40" i="7"/>
  <c r="H40" i="7"/>
  <c r="J34" i="7"/>
  <c r="W34" i="7"/>
  <c r="Q41" i="7"/>
  <c r="D41" i="7"/>
  <c r="C42" i="7"/>
  <c r="P42" i="7"/>
  <c r="G38" i="4"/>
  <c r="Y38" i="4"/>
  <c r="L38" i="4"/>
  <c r="P41" i="4"/>
  <c r="C41" i="4"/>
  <c r="S40" i="7"/>
  <c r="F40" i="7"/>
  <c r="U34" i="7"/>
  <c r="H34" i="7"/>
  <c r="Q42" i="8"/>
  <c r="D42" i="8"/>
  <c r="S36" i="8"/>
  <c r="F36" i="8"/>
  <c r="Y39" i="8"/>
  <c r="L39" i="8"/>
  <c r="T39" i="7"/>
  <c r="G39" i="7"/>
  <c r="V33" i="7"/>
  <c r="I33" i="7"/>
  <c r="Z42" i="7"/>
  <c r="M42" i="7"/>
  <c r="Q37" i="7"/>
  <c r="D37" i="7"/>
  <c r="Q42" i="7"/>
  <c r="D42" i="7"/>
  <c r="S36" i="7"/>
  <c r="F36" i="7"/>
  <c r="I40" i="7"/>
  <c r="V40" i="7"/>
  <c r="K34" i="7"/>
  <c r="X34" i="7"/>
  <c r="X39" i="7"/>
  <c r="K39" i="7"/>
  <c r="M33" i="7"/>
  <c r="Z33" i="7"/>
  <c r="S32" i="4"/>
  <c r="F32" i="4"/>
  <c r="Q38" i="4"/>
  <c r="D38" i="4"/>
  <c r="X37" i="7"/>
  <c r="K37" i="7"/>
  <c r="E41" i="7"/>
  <c r="R41" i="7"/>
  <c r="P35" i="8"/>
  <c r="M35" i="4"/>
  <c r="R34" i="8"/>
  <c r="E34" i="8"/>
  <c r="V39" i="7"/>
  <c r="I39" i="7"/>
  <c r="X33" i="7"/>
  <c r="K33" i="7"/>
  <c r="E36" i="4"/>
  <c r="R36" i="4"/>
  <c r="T41" i="8"/>
  <c r="G41" i="8"/>
  <c r="W38" i="7"/>
  <c r="J38" i="7"/>
  <c r="R42" i="7"/>
  <c r="E42" i="7"/>
  <c r="G36" i="7"/>
  <c r="T36" i="7"/>
  <c r="G41" i="7"/>
  <c r="T41" i="7"/>
  <c r="V35" i="7"/>
  <c r="I35" i="7"/>
  <c r="F40" i="8"/>
  <c r="S40" i="8"/>
  <c r="H34" i="8"/>
  <c r="U34" i="8"/>
  <c r="Y39" i="7"/>
  <c r="L39" i="7"/>
  <c r="P34" i="7"/>
  <c r="C34" i="7"/>
  <c r="C39" i="7"/>
  <c r="P39" i="7"/>
  <c r="E33" i="7"/>
  <c r="R33" i="7"/>
  <c r="W39" i="7"/>
  <c r="J39" i="7"/>
  <c r="X41" i="4"/>
  <c r="K41" i="4"/>
  <c r="D40" i="4"/>
  <c r="Q40" i="4"/>
  <c r="Y40" i="7"/>
  <c r="L40" i="7"/>
  <c r="V38" i="7"/>
  <c r="I38" i="7"/>
  <c r="G40" i="7"/>
  <c r="T40" i="7"/>
  <c r="G39" i="4"/>
  <c r="R38" i="8"/>
  <c r="E38" i="8"/>
  <c r="U37" i="7"/>
  <c r="H37" i="7"/>
  <c r="Y38" i="7"/>
  <c r="L38" i="7"/>
  <c r="P33" i="7"/>
  <c r="C33" i="7"/>
  <c r="W40" i="8"/>
  <c r="J40" i="8"/>
  <c r="Y32" i="7"/>
  <c r="L32" i="7"/>
  <c r="Z37" i="7"/>
  <c r="M37" i="7"/>
  <c r="U41" i="7"/>
  <c r="H41" i="7"/>
  <c r="W35" i="7"/>
  <c r="J35" i="7"/>
  <c r="W40" i="7"/>
  <c r="J40" i="7"/>
  <c r="L34" i="7"/>
  <c r="Y34" i="7"/>
  <c r="E40" i="4"/>
  <c r="R40" i="4"/>
  <c r="I39" i="8"/>
  <c r="V39" i="8"/>
  <c r="K33" i="8"/>
  <c r="X33" i="8"/>
  <c r="D39" i="7"/>
  <c r="Q39" i="7"/>
  <c r="S33" i="7"/>
  <c r="F33" i="7"/>
  <c r="S38" i="7"/>
  <c r="F38" i="7"/>
  <c r="E42" i="4"/>
  <c r="R42" i="4"/>
  <c r="E42" i="8"/>
  <c r="H42" i="8"/>
  <c r="H35" i="8"/>
  <c r="K37" i="8"/>
  <c r="P36" i="7"/>
  <c r="C36" i="7"/>
  <c r="C32" i="7"/>
  <c r="P32" i="7"/>
  <c r="Q38" i="7"/>
  <c r="D38" i="7"/>
  <c r="X36" i="7"/>
  <c r="K36" i="7"/>
  <c r="X34" i="4"/>
  <c r="K34" i="4"/>
  <c r="Z39" i="8"/>
  <c r="M39" i="8"/>
  <c r="Q34" i="8"/>
  <c r="D34" i="8"/>
  <c r="V32" i="8"/>
  <c r="I32" i="8"/>
  <c r="D32" i="7"/>
  <c r="Q32" i="7"/>
  <c r="E37" i="7"/>
  <c r="R37" i="7"/>
  <c r="X40" i="7"/>
  <c r="K40" i="7"/>
  <c r="Z34" i="7"/>
  <c r="M34" i="7"/>
  <c r="Z39" i="7"/>
  <c r="M39" i="7"/>
  <c r="Q34" i="7"/>
  <c r="D34" i="7"/>
  <c r="T38" i="7"/>
  <c r="G38" i="7"/>
  <c r="U32" i="7"/>
  <c r="H32" i="7"/>
  <c r="V37" i="7"/>
  <c r="I37" i="7"/>
  <c r="V39" i="4"/>
  <c r="I39" i="4"/>
  <c r="P32" i="4"/>
  <c r="C32" i="4"/>
  <c r="Q33" i="7"/>
  <c r="D33" i="7"/>
  <c r="E33" i="8"/>
  <c r="C39" i="8"/>
  <c r="F34" i="4"/>
  <c r="Q36" i="4"/>
  <c r="M41" i="4"/>
  <c r="L33" i="7"/>
  <c r="Y33" i="7"/>
  <c r="S32" i="7"/>
  <c r="F32" i="7"/>
  <c r="T37" i="7"/>
  <c r="G37" i="7"/>
  <c r="F35" i="7"/>
  <c r="S35" i="7"/>
  <c r="X42" i="8"/>
  <c r="K42" i="8"/>
  <c r="S42" i="7"/>
  <c r="F42" i="7"/>
  <c r="U36" i="7"/>
  <c r="H36" i="7"/>
  <c r="P40" i="7"/>
  <c r="C40" i="7"/>
  <c r="R34" i="7"/>
  <c r="E34" i="7"/>
  <c r="R39" i="7"/>
  <c r="E39" i="7"/>
  <c r="T33" i="7"/>
  <c r="G33" i="7"/>
  <c r="I32" i="7"/>
  <c r="V32" i="7"/>
  <c r="J37" i="7"/>
  <c r="W37" i="7"/>
  <c r="W42" i="7"/>
  <c r="J42" i="7"/>
  <c r="Y36" i="7"/>
  <c r="L36" i="7"/>
  <c r="Z35" i="7"/>
  <c r="M35" i="7"/>
  <c r="W32" i="8"/>
  <c r="J32" i="8"/>
  <c r="P35" i="7"/>
  <c r="C35" i="7"/>
  <c r="W32" i="7"/>
  <c r="J32" i="7"/>
  <c r="T35" i="7"/>
  <c r="G35" i="7"/>
  <c r="F37" i="7"/>
  <c r="W36" i="8"/>
  <c r="L42" i="4"/>
  <c r="E32" i="4"/>
  <c r="J39" i="4"/>
  <c r="R38" i="7"/>
  <c r="E38" i="7"/>
  <c r="U42" i="7"/>
  <c r="H42" i="7"/>
  <c r="W36" i="7"/>
  <c r="J36" i="7"/>
  <c r="I34" i="7"/>
  <c r="V34" i="7"/>
  <c r="Z32" i="7"/>
  <c r="M32" i="7"/>
  <c r="P42" i="8"/>
  <c r="C42" i="8"/>
  <c r="V41" i="7"/>
  <c r="I41" i="7"/>
  <c r="X35" i="7"/>
  <c r="K35" i="7"/>
  <c r="S39" i="7"/>
  <c r="F39" i="7"/>
  <c r="U33" i="7"/>
  <c r="H33" i="7"/>
  <c r="U38" i="7"/>
  <c r="H38" i="7"/>
  <c r="M32" i="4"/>
  <c r="Z32" i="4"/>
  <c r="X42" i="7"/>
  <c r="K42" i="7"/>
  <c r="Z36" i="7"/>
  <c r="M36" i="7"/>
  <c r="Z41" i="7"/>
  <c r="M41" i="7"/>
  <c r="Q36" i="7"/>
  <c r="D36" i="7"/>
  <c r="T37" i="4"/>
  <c r="G37" i="4"/>
  <c r="AE4" i="8"/>
  <c r="AR4" i="8" s="1"/>
  <c r="AC9" i="8"/>
  <c r="AP9" i="8" s="1"/>
  <c r="AF14" i="8"/>
  <c r="AS14" i="8" s="1"/>
  <c r="AC5" i="8"/>
  <c r="AP5" i="8" s="1"/>
  <c r="AH10" i="8"/>
  <c r="AU10" i="8" s="1"/>
  <c r="AI7" i="8"/>
  <c r="AV7" i="8" s="1"/>
  <c r="AD14" i="8"/>
  <c r="AQ14" i="8" s="1"/>
  <c r="AE5" i="8"/>
  <c r="AR5" i="8" s="1"/>
  <c r="AI11" i="8"/>
  <c r="AV11" i="8" s="1"/>
  <c r="AI4" i="8"/>
  <c r="AV4" i="8" s="1"/>
  <c r="AG11" i="8"/>
  <c r="AT11" i="8" s="1"/>
  <c r="AF8" i="8"/>
  <c r="AS8" i="8" s="1"/>
  <c r="AG9" i="8"/>
  <c r="AT9" i="8" s="1"/>
  <c r="AC8" i="8"/>
  <c r="AP8" i="8" s="1"/>
  <c r="AL7" i="8"/>
  <c r="AY7" i="8" s="1"/>
  <c r="AF12" i="8"/>
  <c r="AS12" i="8" s="1"/>
  <c r="AH12" i="8"/>
  <c r="AU12" i="8" s="1"/>
  <c r="AG13" i="8"/>
  <c r="AT13" i="8" s="1"/>
  <c r="AH4" i="8"/>
  <c r="AU4" i="8" s="1"/>
  <c r="AC13" i="8"/>
  <c r="AP13" i="8" s="1"/>
  <c r="AJ12" i="8"/>
  <c r="AW12" i="8" s="1"/>
  <c r="AK4" i="8"/>
  <c r="AX4" i="8" s="1"/>
  <c r="AM24" i="7"/>
  <c r="AZ24" i="7" s="1"/>
  <c r="AA24" i="9" s="1"/>
  <c r="AM26" i="7"/>
  <c r="AZ26" i="7" s="1"/>
  <c r="AA26" i="9" s="1"/>
  <c r="AH25" i="7"/>
  <c r="AU25" i="7" s="1"/>
  <c r="V25" i="9" s="1"/>
  <c r="AH20" i="7"/>
  <c r="AU20" i="7" s="1"/>
  <c r="V20" i="9" s="1"/>
  <c r="AI24" i="7"/>
  <c r="AV24" i="7" s="1"/>
  <c r="W24" i="9" s="1"/>
  <c r="AI25" i="7"/>
  <c r="AV25" i="7" s="1"/>
  <c r="W25" i="9" s="1"/>
  <c r="AE27" i="7"/>
  <c r="AR27" i="7" s="1"/>
  <c r="S27" i="9" s="1"/>
  <c r="AL20" i="7"/>
  <c r="AY20" i="7" s="1"/>
  <c r="Z20" i="9" s="1"/>
  <c r="AK25" i="7"/>
  <c r="AX25" i="7" s="1"/>
  <c r="Y25" i="9" s="1"/>
  <c r="AL18" i="7"/>
  <c r="AY18" i="7" s="1"/>
  <c r="Z18" i="9" s="1"/>
  <c r="AM21" i="7"/>
  <c r="AZ21" i="7" s="1"/>
  <c r="AA21" i="9" s="1"/>
  <c r="AC24" i="7"/>
  <c r="AP24" i="7" s="1"/>
  <c r="Q24" i="9" s="1"/>
  <c r="AC28" i="7"/>
  <c r="AP28" i="7" s="1"/>
  <c r="Q28" i="9" s="1"/>
  <c r="AM28" i="7"/>
  <c r="AZ28" i="7" s="1"/>
  <c r="AA28" i="9" s="1"/>
  <c r="AL22" i="7"/>
  <c r="AY22" i="7" s="1"/>
  <c r="Z22" i="9" s="1"/>
  <c r="AK27" i="7"/>
  <c r="AX27" i="7" s="1"/>
  <c r="Y27" i="9" s="1"/>
  <c r="AG27" i="7"/>
  <c r="AT27" i="7" s="1"/>
  <c r="U27" i="9" s="1"/>
  <c r="AF25" i="7"/>
  <c r="AS25" i="7" s="1"/>
  <c r="T25" i="9" s="1"/>
  <c r="AJ22" i="7"/>
  <c r="AW22" i="7" s="1"/>
  <c r="X22" i="9" s="1"/>
  <c r="AJ23" i="7"/>
  <c r="AW23" i="7" s="1"/>
  <c r="X23" i="9" s="1"/>
  <c r="AF22" i="7"/>
  <c r="AS22" i="7" s="1"/>
  <c r="T22" i="9" s="1"/>
  <c r="AM18" i="7"/>
  <c r="AZ18" i="7" s="1"/>
  <c r="AA18" i="9" s="1"/>
  <c r="AG23" i="7"/>
  <c r="AT23" i="7" s="1"/>
  <c r="U23" i="9" s="1"/>
  <c r="AF24" i="7"/>
  <c r="AS24" i="7" s="1"/>
  <c r="T24" i="9" s="1"/>
  <c r="AH27" i="7"/>
  <c r="AU27" i="7" s="1"/>
  <c r="V27" i="9" s="1"/>
  <c r="AL23" i="7"/>
  <c r="AY23" i="7" s="1"/>
  <c r="Z23" i="9" s="1"/>
  <c r="AH21" i="7"/>
  <c r="AU21" i="7" s="1"/>
  <c r="V21" i="9" s="1"/>
  <c r="AI6" i="7"/>
  <c r="AV6" i="7" s="1"/>
  <c r="W6" i="9" s="1"/>
  <c r="AH13" i="7"/>
  <c r="AU13" i="7" s="1"/>
  <c r="V13" i="9" s="1"/>
  <c r="AM6" i="7"/>
  <c r="AZ6" i="7" s="1"/>
  <c r="AA6" i="9" s="1"/>
  <c r="AJ9" i="7"/>
  <c r="AW9" i="7" s="1"/>
  <c r="X9" i="9" s="1"/>
  <c r="AD5" i="7"/>
  <c r="AQ5" i="7" s="1"/>
  <c r="R5" i="9" s="1"/>
  <c r="AM7" i="7"/>
  <c r="AZ7" i="7" s="1"/>
  <c r="AA7" i="9" s="1"/>
  <c r="AI7" i="7"/>
  <c r="AV7" i="7" s="1"/>
  <c r="W7" i="9" s="1"/>
  <c r="AC11" i="7"/>
  <c r="AP11" i="7" s="1"/>
  <c r="Q11" i="9" s="1"/>
  <c r="AC9" i="7"/>
  <c r="AP9" i="7" s="1"/>
  <c r="Q9" i="9" s="1"/>
  <c r="AH5" i="7"/>
  <c r="AU5" i="7" s="1"/>
  <c r="V5" i="9" s="1"/>
  <c r="AF12" i="7"/>
  <c r="AS12" i="7" s="1"/>
  <c r="T12" i="9" s="1"/>
  <c r="AC10" i="7"/>
  <c r="AP10" i="7" s="1"/>
  <c r="Q10" i="9" s="1"/>
  <c r="AG9" i="7"/>
  <c r="AT9" i="7" s="1"/>
  <c r="U9" i="9" s="1"/>
  <c r="AE10" i="7"/>
  <c r="AR10" i="7" s="1"/>
  <c r="S10" i="9" s="1"/>
  <c r="AC4" i="7"/>
  <c r="AP4" i="7" s="1"/>
  <c r="Q4" i="9" s="1"/>
  <c r="AK6" i="7"/>
  <c r="AX6" i="7" s="1"/>
  <c r="Y6" i="9" s="1"/>
  <c r="AL10" i="7"/>
  <c r="AY10" i="7" s="1"/>
  <c r="Z10" i="9" s="1"/>
  <c r="AC5" i="7"/>
  <c r="AP5" i="7" s="1"/>
  <c r="Q5" i="9" s="1"/>
  <c r="AD8" i="7"/>
  <c r="AQ8" i="7" s="1"/>
  <c r="R8" i="9" s="1"/>
  <c r="AM23" i="4"/>
  <c r="AZ23" i="4" s="1"/>
  <c r="N23" i="9" s="1"/>
  <c r="AH26" i="4"/>
  <c r="AU26" i="4" s="1"/>
  <c r="I26" i="9" s="1"/>
  <c r="AI20" i="4"/>
  <c r="AV20" i="4" s="1"/>
  <c r="J20" i="9" s="1"/>
  <c r="AJ21" i="4"/>
  <c r="AW21" i="4" s="1"/>
  <c r="K21" i="9" s="1"/>
  <c r="AL23" i="4"/>
  <c r="AY23" i="4" s="1"/>
  <c r="M23" i="9" s="1"/>
  <c r="AC27" i="4"/>
  <c r="AP27" i="4" s="1"/>
  <c r="D27" i="9" s="1"/>
  <c r="AI25" i="4"/>
  <c r="AV25" i="4" s="1"/>
  <c r="J25" i="9" s="1"/>
  <c r="AH27" i="4"/>
  <c r="AU27" i="4" s="1"/>
  <c r="I27" i="9" s="1"/>
  <c r="AI18" i="4"/>
  <c r="AV18" i="4" s="1"/>
  <c r="J18" i="9" s="1"/>
  <c r="AJ20" i="4"/>
  <c r="AW20" i="4" s="1"/>
  <c r="K20" i="9" s="1"/>
  <c r="AC28" i="4"/>
  <c r="AP28" i="4" s="1"/>
  <c r="D28" i="9" s="1"/>
  <c r="AH20" i="4"/>
  <c r="AU20" i="4" s="1"/>
  <c r="I20" i="9" s="1"/>
  <c r="AI22" i="4"/>
  <c r="AV22" i="4" s="1"/>
  <c r="J22" i="9" s="1"/>
  <c r="AH19" i="4"/>
  <c r="AU19" i="4" s="1"/>
  <c r="I19" i="9" s="1"/>
  <c r="AL27" i="4"/>
  <c r="AY27" i="4" s="1"/>
  <c r="M27" i="9" s="1"/>
  <c r="AM26" i="4"/>
  <c r="AM21" i="4"/>
  <c r="AZ21" i="4" s="1"/>
  <c r="N21" i="9" s="1"/>
  <c r="AH23" i="4"/>
  <c r="AU23" i="4" s="1"/>
  <c r="I23" i="9" s="1"/>
  <c r="AM20" i="4"/>
  <c r="AZ20" i="4" s="1"/>
  <c r="N20" i="9" s="1"/>
  <c r="AC21" i="4"/>
  <c r="AP21" i="4" s="1"/>
  <c r="D21" i="9" s="1"/>
  <c r="AI23" i="4"/>
  <c r="AV23" i="4" s="1"/>
  <c r="J23" i="9" s="1"/>
  <c r="AC20" i="4"/>
  <c r="AP20" i="4" s="1"/>
  <c r="D20" i="9" s="1"/>
  <c r="AG22" i="4"/>
  <c r="AT22" i="4" s="1"/>
  <c r="H22" i="9" s="1"/>
  <c r="AE19" i="4"/>
  <c r="AR19" i="4" s="1"/>
  <c r="F19" i="9" s="1"/>
  <c r="AD25" i="4"/>
  <c r="AQ25" i="4" s="1"/>
  <c r="E25" i="9" s="1"/>
  <c r="AD23" i="4"/>
  <c r="AQ23" i="4" s="1"/>
  <c r="E23" i="9" s="1"/>
  <c r="AC19" i="4"/>
  <c r="AP19" i="4" s="1"/>
  <c r="D19" i="9" s="1"/>
  <c r="AM22" i="4"/>
  <c r="AZ22" i="4" s="1"/>
  <c r="N22" i="9" s="1"/>
  <c r="AD27" i="4"/>
  <c r="AQ27" i="4" s="1"/>
  <c r="E27" i="9" s="1"/>
  <c r="AC20" i="8" l="1"/>
  <c r="AP20" i="8" s="1"/>
  <c r="AF26" i="8"/>
  <c r="AS26" i="8" s="1"/>
  <c r="AF18" i="8"/>
  <c r="AS18" i="8" s="1"/>
  <c r="AE27" i="8"/>
  <c r="AR27" i="8" s="1"/>
  <c r="AF21" i="8"/>
  <c r="AS21" i="8" s="1"/>
  <c r="AI26" i="8"/>
  <c r="AV26" i="8" s="1"/>
  <c r="AJ19" i="8"/>
  <c r="AW19" i="8" s="1"/>
  <c r="AL9" i="8"/>
  <c r="AY9" i="8" s="1"/>
  <c r="AL12" i="8"/>
  <c r="AY12" i="8" s="1"/>
  <c r="AH6" i="8"/>
  <c r="AU6" i="8" s="1"/>
  <c r="AM4" i="8"/>
  <c r="AZ4" i="8" s="1"/>
  <c r="AH9" i="8"/>
  <c r="AU9" i="8" s="1"/>
  <c r="AI6" i="8"/>
  <c r="AV6" i="8" s="1"/>
  <c r="AE12" i="8"/>
  <c r="AR12" i="8" s="1"/>
  <c r="AJ23" i="8"/>
  <c r="AW23" i="8" s="1"/>
  <c r="AL19" i="8"/>
  <c r="AY19" i="8" s="1"/>
  <c r="AF19" i="8"/>
  <c r="AS19" i="8" s="1"/>
  <c r="AH25" i="8"/>
  <c r="AU25" i="8" s="1"/>
  <c r="AH27" i="8"/>
  <c r="AU27" i="8" s="1"/>
  <c r="AI28" i="8"/>
  <c r="AV28" i="8" s="1"/>
  <c r="AH28" i="8"/>
  <c r="AU28" i="8" s="1"/>
  <c r="AG26" i="8"/>
  <c r="AT26" i="8" s="1"/>
  <c r="AJ28" i="8"/>
  <c r="AW28" i="8" s="1"/>
  <c r="AD24" i="8"/>
  <c r="AQ24" i="8" s="1"/>
  <c r="AK18" i="8"/>
  <c r="AX18" i="8" s="1"/>
  <c r="AE23" i="8"/>
  <c r="AR23" i="8" s="1"/>
  <c r="AG19" i="8"/>
  <c r="AT19" i="8" s="1"/>
  <c r="AL6" i="8"/>
  <c r="AY6" i="8" s="1"/>
  <c r="AJ11" i="8"/>
  <c r="AW11" i="8" s="1"/>
  <c r="AI9" i="8"/>
  <c r="AV9" i="8" s="1"/>
  <c r="AH7" i="8"/>
  <c r="AU7" i="8" s="1"/>
  <c r="AK5" i="8"/>
  <c r="AX5" i="8" s="1"/>
  <c r="AL5" i="8"/>
  <c r="AY5" i="8" s="1"/>
  <c r="AF4" i="8"/>
  <c r="AS4" i="8" s="1"/>
  <c r="AD27" i="8"/>
  <c r="AQ27" i="8" s="1"/>
  <c r="AM28" i="8"/>
  <c r="AZ28" i="8" s="1"/>
  <c r="AH18" i="8"/>
  <c r="AU18" i="8" s="1"/>
  <c r="AJ21" i="8"/>
  <c r="AW21" i="8" s="1"/>
  <c r="AM20" i="8"/>
  <c r="AZ20" i="8" s="1"/>
  <c r="AL20" i="8"/>
  <c r="AY20" i="8" s="1"/>
  <c r="AF28" i="8"/>
  <c r="AS28" i="8" s="1"/>
  <c r="AI25" i="8"/>
  <c r="AV25" i="8" s="1"/>
  <c r="AD5" i="8"/>
  <c r="AQ5" i="8" s="1"/>
  <c r="AD9" i="8"/>
  <c r="AQ9" i="8" s="1"/>
  <c r="AK9" i="8"/>
  <c r="AX9" i="8" s="1"/>
  <c r="AM7" i="8"/>
  <c r="AZ7" i="8" s="1"/>
  <c r="AE9" i="8"/>
  <c r="AR9" i="8" s="1"/>
  <c r="AD8" i="8"/>
  <c r="AQ8" i="8" s="1"/>
  <c r="AI13" i="8"/>
  <c r="AV13" i="8" s="1"/>
  <c r="AG28" i="8"/>
  <c r="AT28" i="8" s="1"/>
  <c r="AJ25" i="8"/>
  <c r="AW25" i="8" s="1"/>
  <c r="AK23" i="8"/>
  <c r="AX23" i="8" s="1"/>
  <c r="AI21" i="8"/>
  <c r="AV21" i="8" s="1"/>
  <c r="AL23" i="8"/>
  <c r="AY23" i="8" s="1"/>
  <c r="AC25" i="8"/>
  <c r="AP25" i="8" s="1"/>
  <c r="AD20" i="8"/>
  <c r="AQ20" i="8" s="1"/>
  <c r="AE24" i="8"/>
  <c r="AR24" i="8" s="1"/>
  <c r="AI23" i="8"/>
  <c r="AV23" i="8" s="1"/>
  <c r="AJ20" i="8"/>
  <c r="AW20" i="8" s="1"/>
  <c r="AD22" i="8"/>
  <c r="AQ22" i="8" s="1"/>
  <c r="AD23" i="8"/>
  <c r="AQ23" i="8" s="1"/>
  <c r="AC19" i="8"/>
  <c r="AP19" i="8" s="1"/>
  <c r="AG21" i="8"/>
  <c r="AT21" i="8" s="1"/>
  <c r="AK21" i="8"/>
  <c r="AX21" i="8" s="1"/>
  <c r="AM19" i="8"/>
  <c r="AZ19" i="8" s="1"/>
  <c r="AM23" i="8"/>
  <c r="AZ23" i="8" s="1"/>
  <c r="AG14" i="8"/>
  <c r="AT14" i="8" s="1"/>
  <c r="AD6" i="8"/>
  <c r="AQ6" i="8" s="1"/>
  <c r="AJ5" i="8"/>
  <c r="AW5" i="8" s="1"/>
  <c r="AG8" i="8"/>
  <c r="AT8" i="8" s="1"/>
  <c r="AG7" i="8"/>
  <c r="AT7" i="8" s="1"/>
  <c r="AJ9" i="8"/>
  <c r="AW9" i="8" s="1"/>
  <c r="AF13" i="8"/>
  <c r="AS13" i="8" s="1"/>
  <c r="AC23" i="8"/>
  <c r="AP23" i="8" s="1"/>
  <c r="AI19" i="8"/>
  <c r="AV19" i="8" s="1"/>
  <c r="AC28" i="8"/>
  <c r="AP28" i="8" s="1"/>
  <c r="AG18" i="8"/>
  <c r="AT18" i="8" s="1"/>
  <c r="AE21" i="8"/>
  <c r="AR21" i="8" s="1"/>
  <c r="AK20" i="8"/>
  <c r="AX20" i="8" s="1"/>
  <c r="AK25" i="8"/>
  <c r="AX25" i="8" s="1"/>
  <c r="AL18" i="8"/>
  <c r="AY18" i="8" s="1"/>
  <c r="AL28" i="8"/>
  <c r="AY28" i="8" s="1"/>
  <c r="AI8" i="8"/>
  <c r="AV8" i="8" s="1"/>
  <c r="AD11" i="8"/>
  <c r="AQ11" i="8" s="1"/>
  <c r="AK7" i="8"/>
  <c r="AX7" i="8" s="1"/>
  <c r="AF10" i="8"/>
  <c r="AS10" i="8" s="1"/>
  <c r="AH11" i="8"/>
  <c r="AU11" i="8" s="1"/>
  <c r="AI14" i="8"/>
  <c r="AV14" i="8" s="1"/>
  <c r="AG12" i="8"/>
  <c r="AT12" i="8" s="1"/>
  <c r="AK27" i="8"/>
  <c r="AX27" i="8" s="1"/>
  <c r="AF22" i="8"/>
  <c r="AS22" i="8" s="1"/>
  <c r="AM27" i="8"/>
  <c r="AZ27" i="8" s="1"/>
  <c r="AF27" i="8"/>
  <c r="AS27" i="8" s="1"/>
  <c r="AG25" i="8"/>
  <c r="AT25" i="8" s="1"/>
  <c r="AG27" i="8"/>
  <c r="AT27" i="8" s="1"/>
  <c r="AC26" i="8"/>
  <c r="AP26" i="8" s="1"/>
  <c r="AL19" i="4"/>
  <c r="AY19" i="4" s="1"/>
  <c r="M19" i="9" s="1"/>
  <c r="AM28" i="4"/>
  <c r="AZ28" i="4" s="1"/>
  <c r="N28" i="9" s="1"/>
  <c r="AE28" i="4"/>
  <c r="AR28" i="4" s="1"/>
  <c r="F28" i="9" s="1"/>
  <c r="AJ27" i="4"/>
  <c r="AW27" i="4" s="1"/>
  <c r="K27" i="9" s="1"/>
  <c r="AK27" i="4"/>
  <c r="AX27" i="4" s="1"/>
  <c r="L27" i="9" s="1"/>
  <c r="AG20" i="4"/>
  <c r="AT20" i="4" s="1"/>
  <c r="H20" i="9" s="1"/>
  <c r="AF24" i="4"/>
  <c r="AS24" i="4" s="1"/>
  <c r="G24" i="9" s="1"/>
  <c r="AI27" i="4"/>
  <c r="AV27" i="4" s="1"/>
  <c r="J27" i="9" s="1"/>
  <c r="AF25" i="4"/>
  <c r="AS25" i="4" s="1"/>
  <c r="G25" i="9" s="1"/>
  <c r="F25" i="5" s="1"/>
  <c r="AJ23" i="4"/>
  <c r="AW23" i="4" s="1"/>
  <c r="K23" i="9" s="1"/>
  <c r="AJ18" i="4"/>
  <c r="AW18" i="4" s="1"/>
  <c r="K18" i="9" s="1"/>
  <c r="AD28" i="4"/>
  <c r="AQ28" i="4" s="1"/>
  <c r="E28" i="9" s="1"/>
  <c r="AG18" i="4"/>
  <c r="AT18" i="4" s="1"/>
  <c r="H18" i="9" s="1"/>
  <c r="AK23" i="4"/>
  <c r="AX23" i="4" s="1"/>
  <c r="L23" i="9" s="1"/>
  <c r="K23" i="5" s="1"/>
  <c r="AF20" i="4"/>
  <c r="AS20" i="4" s="1"/>
  <c r="G20" i="9" s="1"/>
  <c r="AC22" i="4"/>
  <c r="AP22" i="4" s="1"/>
  <c r="D22" i="9" s="1"/>
  <c r="AM18" i="4"/>
  <c r="AZ18" i="4" s="1"/>
  <c r="N18" i="9" s="1"/>
  <c r="M18" i="5" s="1"/>
  <c r="AG23" i="4"/>
  <c r="AT23" i="4" s="1"/>
  <c r="H23" i="9" s="1"/>
  <c r="AJ25" i="4"/>
  <c r="AW25" i="4" s="1"/>
  <c r="K25" i="9" s="1"/>
  <c r="AK25" i="4"/>
  <c r="AX25" i="4" s="1"/>
  <c r="L25" i="9" s="1"/>
  <c r="AC25" i="4"/>
  <c r="AP25" i="4" s="1"/>
  <c r="D25" i="9" s="1"/>
  <c r="AI28" i="4"/>
  <c r="AV28" i="4" s="1"/>
  <c r="J28" i="9" s="1"/>
  <c r="AG27" i="4"/>
  <c r="AT27" i="4" s="1"/>
  <c r="H27" i="9" s="1"/>
  <c r="AE20" i="4"/>
  <c r="AR20" i="4" s="1"/>
  <c r="F20" i="9" s="1"/>
  <c r="AH21" i="4"/>
  <c r="AU21" i="4" s="1"/>
  <c r="I21" i="9" s="1"/>
  <c r="H21" i="5" s="1"/>
  <c r="AD18" i="4"/>
  <c r="AQ18" i="4" s="1"/>
  <c r="E18" i="9" s="1"/>
  <c r="AG26" i="4"/>
  <c r="AT26" i="4" s="1"/>
  <c r="H26" i="9" s="1"/>
  <c r="AK28" i="4"/>
  <c r="AX28" i="4" s="1"/>
  <c r="L28" i="9" s="1"/>
  <c r="AE18" i="4"/>
  <c r="AR18" i="4" s="1"/>
  <c r="F18" i="9" s="1"/>
  <c r="AD24" i="4"/>
  <c r="AQ24" i="4" s="1"/>
  <c r="E24" i="9" s="1"/>
  <c r="AH28" i="4"/>
  <c r="AU28" i="4" s="1"/>
  <c r="I28" i="9" s="1"/>
  <c r="AF22" i="4"/>
  <c r="AS22" i="4" s="1"/>
  <c r="G22" i="9" s="1"/>
  <c r="AF27" i="4"/>
  <c r="AS27" i="4" s="1"/>
  <c r="G27" i="9" s="1"/>
  <c r="F27" i="5" s="1"/>
  <c r="AL18" i="4"/>
  <c r="AY18" i="4" s="1"/>
  <c r="M18" i="9" s="1"/>
  <c r="AM25" i="4"/>
  <c r="AZ25" i="4" s="1"/>
  <c r="N25" i="9" s="1"/>
  <c r="AE26" i="4"/>
  <c r="AR26" i="4" s="1"/>
  <c r="F26" i="9" s="1"/>
  <c r="AH25" i="4"/>
  <c r="AU25" i="4" s="1"/>
  <c r="I25" i="9" s="1"/>
  <c r="AE24" i="4"/>
  <c r="AR24" i="4" s="1"/>
  <c r="F24" i="9" s="1"/>
  <c r="AE23" i="4"/>
  <c r="AR23" i="4" s="1"/>
  <c r="F23" i="9" s="1"/>
  <c r="AF28" i="4"/>
  <c r="AS28" i="4" s="1"/>
  <c r="G28" i="9" s="1"/>
  <c r="AJ22" i="4"/>
  <c r="AW22" i="4" s="1"/>
  <c r="K22" i="9" s="1"/>
  <c r="J22" i="5" s="1"/>
  <c r="AL22" i="4"/>
  <c r="AY22" i="4" s="1"/>
  <c r="M22" i="9" s="1"/>
  <c r="AD19" i="4"/>
  <c r="AQ19" i="4" s="1"/>
  <c r="E19" i="9" s="1"/>
  <c r="AK18" i="4"/>
  <c r="AX18" i="4" s="1"/>
  <c r="L18" i="9" s="1"/>
  <c r="AH18" i="4"/>
  <c r="AU18" i="4" s="1"/>
  <c r="I18" i="9" s="1"/>
  <c r="AG25" i="4"/>
  <c r="AT25" i="4" s="1"/>
  <c r="H25" i="9" s="1"/>
  <c r="AI24" i="4"/>
  <c r="AV24" i="4" s="1"/>
  <c r="J24" i="9" s="1"/>
  <c r="AC6" i="7"/>
  <c r="AP6" i="7" s="1"/>
  <c r="Q6" i="9" s="1"/>
  <c r="AD6" i="7"/>
  <c r="AQ6" i="7" s="1"/>
  <c r="R6" i="9" s="1"/>
  <c r="AF6" i="7"/>
  <c r="AS6" i="7" s="1"/>
  <c r="T6" i="9" s="1"/>
  <c r="AL4" i="7"/>
  <c r="AY4" i="7" s="1"/>
  <c r="Z4" i="9" s="1"/>
  <c r="AL14" i="7"/>
  <c r="AY14" i="7" s="1"/>
  <c r="Z14" i="9" s="1"/>
  <c r="AI13" i="7"/>
  <c r="AV13" i="7" s="1"/>
  <c r="W13" i="9" s="1"/>
  <c r="AM8" i="7"/>
  <c r="AZ8" i="7" s="1"/>
  <c r="AA8" i="9" s="1"/>
  <c r="AJ6" i="7"/>
  <c r="AW6" i="7" s="1"/>
  <c r="X6" i="9" s="1"/>
  <c r="AE9" i="7"/>
  <c r="AR9" i="7" s="1"/>
  <c r="S9" i="9" s="1"/>
  <c r="AG7" i="7"/>
  <c r="AT7" i="7" s="1"/>
  <c r="U7" i="9" s="1"/>
  <c r="AI20" i="7"/>
  <c r="AV20" i="7" s="1"/>
  <c r="W20" i="9" s="1"/>
  <c r="AK20" i="7"/>
  <c r="AX20" i="7" s="1"/>
  <c r="Y20" i="9" s="1"/>
  <c r="AH28" i="7"/>
  <c r="AU28" i="7" s="1"/>
  <c r="V28" i="9" s="1"/>
  <c r="AJ28" i="7"/>
  <c r="AW28" i="7" s="1"/>
  <c r="X28" i="9" s="1"/>
  <c r="AI19" i="7"/>
  <c r="AV19" i="7" s="1"/>
  <c r="W19" i="9" s="1"/>
  <c r="AL26" i="7"/>
  <c r="AY26" i="7" s="1"/>
  <c r="Z26" i="9" s="1"/>
  <c r="AL21" i="7"/>
  <c r="AY21" i="7" s="1"/>
  <c r="Z21" i="9" s="1"/>
  <c r="AH18" i="7"/>
  <c r="AU18" i="7" s="1"/>
  <c r="V18" i="9" s="1"/>
  <c r="AC22" i="7"/>
  <c r="AP22" i="7" s="1"/>
  <c r="Q22" i="9" s="1"/>
  <c r="AD9" i="7"/>
  <c r="AQ9" i="7" s="1"/>
  <c r="R9" i="9" s="1"/>
  <c r="AM12" i="7"/>
  <c r="AZ12" i="7" s="1"/>
  <c r="AA12" i="9" s="1"/>
  <c r="AG13" i="7"/>
  <c r="AT13" i="7" s="1"/>
  <c r="U13" i="9" s="1"/>
  <c r="AF13" i="7"/>
  <c r="AS13" i="7" s="1"/>
  <c r="T13" i="9" s="1"/>
  <c r="AL6" i="7"/>
  <c r="AY6" i="7" s="1"/>
  <c r="Z6" i="9" s="1"/>
  <c r="AJ4" i="7"/>
  <c r="AW4" i="7" s="1"/>
  <c r="X4" i="9" s="1"/>
  <c r="AJ12" i="7"/>
  <c r="AW12" i="7" s="1"/>
  <c r="X12" i="9" s="1"/>
  <c r="AJ7" i="7"/>
  <c r="AW7" i="7" s="1"/>
  <c r="X7" i="9" s="1"/>
  <c r="AJ8" i="7"/>
  <c r="AW8" i="7" s="1"/>
  <c r="X8" i="9" s="1"/>
  <c r="AD25" i="7"/>
  <c r="AQ25" i="7" s="1"/>
  <c r="R25" i="9" s="1"/>
  <c r="AC19" i="7"/>
  <c r="AP19" i="7" s="1"/>
  <c r="Q19" i="9" s="1"/>
  <c r="AL19" i="7"/>
  <c r="AY19" i="7" s="1"/>
  <c r="Z19" i="9" s="1"/>
  <c r="AC20" i="7"/>
  <c r="AP20" i="7" s="1"/>
  <c r="Q20" i="9" s="1"/>
  <c r="AG28" i="7"/>
  <c r="AT28" i="7" s="1"/>
  <c r="U28" i="9" s="1"/>
  <c r="AC27" i="7"/>
  <c r="AP27" i="7" s="1"/>
  <c r="Q27" i="9" s="1"/>
  <c r="AJ21" i="7"/>
  <c r="AW21" i="7" s="1"/>
  <c r="X21" i="9" s="1"/>
  <c r="AE25" i="7"/>
  <c r="AR25" i="7" s="1"/>
  <c r="S25" i="9" s="1"/>
  <c r="AL24" i="7"/>
  <c r="AY24" i="7" s="1"/>
  <c r="Z24" i="9" s="1"/>
  <c r="AH19" i="7"/>
  <c r="AU19" i="7" s="1"/>
  <c r="V19" i="9" s="1"/>
  <c r="AL13" i="7"/>
  <c r="AY13" i="7" s="1"/>
  <c r="Z13" i="9" s="1"/>
  <c r="AI9" i="7"/>
  <c r="AV9" i="7" s="1"/>
  <c r="W9" i="9" s="1"/>
  <c r="AK10" i="7"/>
  <c r="AX10" i="7" s="1"/>
  <c r="Y10" i="9" s="1"/>
  <c r="AI4" i="7"/>
  <c r="AV4" i="7" s="1"/>
  <c r="W4" i="9" s="1"/>
  <c r="AM14" i="7"/>
  <c r="AZ14" i="7" s="1"/>
  <c r="AA14" i="9" s="1"/>
  <c r="AL7" i="7"/>
  <c r="AY7" i="7" s="1"/>
  <c r="Z7" i="9" s="1"/>
  <c r="AK5" i="7"/>
  <c r="AX5" i="7" s="1"/>
  <c r="Y5" i="9" s="1"/>
  <c r="AK4" i="7"/>
  <c r="AX4" i="7" s="1"/>
  <c r="Y4" i="9" s="1"/>
  <c r="AH4" i="7"/>
  <c r="AU4" i="7" s="1"/>
  <c r="V4" i="9" s="1"/>
  <c r="AG4" i="7"/>
  <c r="AT4" i="7" s="1"/>
  <c r="U4" i="9" s="1"/>
  <c r="AF14" i="7"/>
  <c r="AS14" i="7" s="1"/>
  <c r="T14" i="9" s="1"/>
  <c r="AF5" i="7"/>
  <c r="AS5" i="7" s="1"/>
  <c r="T5" i="9" s="1"/>
  <c r="AH14" i="7"/>
  <c r="AU14" i="7" s="1"/>
  <c r="V14" i="9" s="1"/>
  <c r="AC25" i="7"/>
  <c r="AP25" i="7" s="1"/>
  <c r="Q25" i="9" s="1"/>
  <c r="AK18" i="7"/>
  <c r="AX18" i="7" s="1"/>
  <c r="Y18" i="9" s="1"/>
  <c r="AG25" i="7"/>
  <c r="AT25" i="7" s="1"/>
  <c r="U25" i="9" s="1"/>
  <c r="AI27" i="7"/>
  <c r="AV27" i="7" s="1"/>
  <c r="W27" i="9" s="1"/>
  <c r="AF23" i="7"/>
  <c r="AS23" i="7" s="1"/>
  <c r="T23" i="9" s="1"/>
  <c r="AJ27" i="7"/>
  <c r="AW27" i="7" s="1"/>
  <c r="X27" i="9" s="1"/>
  <c r="AC26" i="7"/>
  <c r="AP26" i="7" s="1"/>
  <c r="Q26" i="9" s="1"/>
  <c r="AF26" i="7"/>
  <c r="AS26" i="7" s="1"/>
  <c r="T26" i="9" s="1"/>
  <c r="AM22" i="7"/>
  <c r="AZ22" i="7" s="1"/>
  <c r="AA22" i="9" s="1"/>
  <c r="AL25" i="7"/>
  <c r="AY25" i="7" s="1"/>
  <c r="Z25" i="9" s="1"/>
  <c r="AH9" i="7"/>
  <c r="AU9" i="7" s="1"/>
  <c r="V9" i="9" s="1"/>
  <c r="AE14" i="7"/>
  <c r="AR14" i="7" s="1"/>
  <c r="S14" i="9" s="1"/>
  <c r="AG11" i="7"/>
  <c r="AT11" i="7" s="1"/>
  <c r="U11" i="9" s="1"/>
  <c r="AD13" i="7"/>
  <c r="AQ13" i="7" s="1"/>
  <c r="R13" i="9" s="1"/>
  <c r="AH10" i="7"/>
  <c r="AU10" i="7" s="1"/>
  <c r="V10" i="9" s="1"/>
  <c r="AI10" i="7"/>
  <c r="AV10" i="7" s="1"/>
  <c r="W10" i="9" s="1"/>
  <c r="AE8" i="7"/>
  <c r="AR8" i="7" s="1"/>
  <c r="S8" i="9" s="1"/>
  <c r="AD11" i="7"/>
  <c r="AQ11" i="7" s="1"/>
  <c r="R11" i="9" s="1"/>
  <c r="AJ5" i="7"/>
  <c r="AW5" i="7" s="1"/>
  <c r="X5" i="9" s="1"/>
  <c r="AM5" i="7"/>
  <c r="AZ5" i="7" s="1"/>
  <c r="AA5" i="9" s="1"/>
  <c r="AL5" i="7"/>
  <c r="AY5" i="7" s="1"/>
  <c r="Z5" i="9" s="1"/>
  <c r="AD24" i="7"/>
  <c r="AQ24" i="7" s="1"/>
  <c r="R24" i="9" s="1"/>
  <c r="AC23" i="7"/>
  <c r="AP23" i="7" s="1"/>
  <c r="Q23" i="9" s="1"/>
  <c r="AF18" i="7"/>
  <c r="AS18" i="7" s="1"/>
  <c r="T18" i="9" s="1"/>
  <c r="AD19" i="7"/>
  <c r="AQ19" i="7" s="1"/>
  <c r="R19" i="9" s="1"/>
  <c r="AG21" i="7"/>
  <c r="AT21" i="7" s="1"/>
  <c r="U21" i="9" s="1"/>
  <c r="AG22" i="7"/>
  <c r="AT22" i="7" s="1"/>
  <c r="U22" i="9" s="1"/>
  <c r="AD18" i="7"/>
  <c r="AQ18" i="7" s="1"/>
  <c r="R18" i="9" s="1"/>
  <c r="AD20" i="7"/>
  <c r="AQ20" i="7" s="1"/>
  <c r="R20" i="9" s="1"/>
  <c r="AK19" i="7"/>
  <c r="AX19" i="7" s="1"/>
  <c r="Y19" i="9" s="1"/>
  <c r="AF21" i="7"/>
  <c r="AS21" i="7" s="1"/>
  <c r="T21" i="9" s="1"/>
  <c r="AD14" i="7"/>
  <c r="AQ14" i="7" s="1"/>
  <c r="R14" i="9" s="1"/>
  <c r="AD12" i="7"/>
  <c r="AQ12" i="7" s="1"/>
  <c r="R12" i="9" s="1"/>
  <c r="AE6" i="7"/>
  <c r="AR6" i="7" s="1"/>
  <c r="S6" i="9" s="1"/>
  <c r="AE12" i="7"/>
  <c r="AR12" i="7" s="1"/>
  <c r="S12" i="9" s="1"/>
  <c r="AI8" i="7"/>
  <c r="AV8" i="7" s="1"/>
  <c r="W8" i="9" s="1"/>
  <c r="AL8" i="7"/>
  <c r="AY8" i="7" s="1"/>
  <c r="Z8" i="9" s="1"/>
  <c r="AE7" i="7"/>
  <c r="AR7" i="7" s="1"/>
  <c r="S7" i="9" s="1"/>
  <c r="AL12" i="7"/>
  <c r="AY12" i="7" s="1"/>
  <c r="Z12" i="9" s="1"/>
  <c r="AC14" i="7"/>
  <c r="AP14" i="7" s="1"/>
  <c r="Q14" i="9" s="1"/>
  <c r="AJ13" i="7"/>
  <c r="AW13" i="7" s="1"/>
  <c r="X13" i="9" s="1"/>
  <c r="AH11" i="7"/>
  <c r="AU11" i="7" s="1"/>
  <c r="V11" i="9" s="1"/>
  <c r="AM11" i="7"/>
  <c r="AZ11" i="7" s="1"/>
  <c r="AA11" i="9" s="1"/>
  <c r="AH12" i="7"/>
  <c r="AU12" i="7" s="1"/>
  <c r="V12" i="9" s="1"/>
  <c r="AF28" i="7"/>
  <c r="AS28" i="7" s="1"/>
  <c r="T28" i="9" s="1"/>
  <c r="AG24" i="7"/>
  <c r="AT24" i="7" s="1"/>
  <c r="U24" i="9" s="1"/>
  <c r="AC18" i="7"/>
  <c r="AP18" i="7" s="1"/>
  <c r="Q18" i="9" s="1"/>
  <c r="C18" i="5" s="1"/>
  <c r="AM23" i="7"/>
  <c r="AZ23" i="7" s="1"/>
  <c r="AA23" i="9" s="1"/>
  <c r="AG18" i="7"/>
  <c r="AT18" i="7" s="1"/>
  <c r="U18" i="9" s="1"/>
  <c r="AD26" i="7"/>
  <c r="AQ26" i="7" s="1"/>
  <c r="R26" i="9" s="1"/>
  <c r="AM25" i="7"/>
  <c r="AZ25" i="7" s="1"/>
  <c r="AA25" i="9" s="1"/>
  <c r="AK22" i="7"/>
  <c r="AX22" i="7" s="1"/>
  <c r="Y22" i="9" s="1"/>
  <c r="AE20" i="7"/>
  <c r="AR20" i="7" s="1"/>
  <c r="S20" i="9" s="1"/>
  <c r="AL27" i="7"/>
  <c r="AY27" i="7" s="1"/>
  <c r="Z27" i="9" s="1"/>
  <c r="AC46" i="4" a="1"/>
  <c r="AL50" i="4" s="1"/>
  <c r="AY50" i="4" s="1"/>
  <c r="M50" i="9" s="1"/>
  <c r="AG10" i="4"/>
  <c r="AT10" i="4" s="1"/>
  <c r="H10" i="9" s="1"/>
  <c r="AD6" i="4"/>
  <c r="AQ6" i="4" s="1"/>
  <c r="E6" i="9" s="1"/>
  <c r="AF9" i="4"/>
  <c r="AS9" i="4" s="1"/>
  <c r="G9" i="9" s="1"/>
  <c r="AM4" i="4"/>
  <c r="AZ4" i="4" s="1"/>
  <c r="N4" i="9" s="1"/>
  <c r="AJ8" i="4"/>
  <c r="AW8" i="4" s="1"/>
  <c r="K8" i="9" s="1"/>
  <c r="AM14" i="4"/>
  <c r="AZ14" i="4" s="1"/>
  <c r="N14" i="9" s="1"/>
  <c r="AI13" i="4"/>
  <c r="AV13" i="4" s="1"/>
  <c r="J13" i="9" s="1"/>
  <c r="I13" i="5" s="1"/>
  <c r="AJ7" i="4"/>
  <c r="AW7" i="4" s="1"/>
  <c r="K7" i="9" s="1"/>
  <c r="J7" i="5" s="1"/>
  <c r="AF5" i="4"/>
  <c r="AS5" i="4" s="1"/>
  <c r="G5" i="9" s="1"/>
  <c r="AK6" i="4"/>
  <c r="AX6" i="4" s="1"/>
  <c r="L6" i="9" s="1"/>
  <c r="AF12" i="4"/>
  <c r="AS12" i="4" s="1"/>
  <c r="G12" i="9" s="1"/>
  <c r="AC7" i="4"/>
  <c r="AP7" i="4" s="1"/>
  <c r="D7" i="9" s="1"/>
  <c r="AD10" i="4"/>
  <c r="AQ10" i="4" s="1"/>
  <c r="E10" i="9" s="1"/>
  <c r="AD4" i="4"/>
  <c r="AQ4" i="4" s="1"/>
  <c r="E4" i="9" s="1"/>
  <c r="AC10" i="4"/>
  <c r="AP10" i="4" s="1"/>
  <c r="D10" i="9" s="1"/>
  <c r="C10" i="5" s="1"/>
  <c r="AJ13" i="4"/>
  <c r="AW13" i="4" s="1"/>
  <c r="K13" i="9" s="1"/>
  <c r="AE4" i="4"/>
  <c r="AR4" i="4" s="1"/>
  <c r="F4" i="9" s="1"/>
  <c r="AJ14" i="4"/>
  <c r="AW14" i="4" s="1"/>
  <c r="K14" i="9" s="1"/>
  <c r="AG14" i="4"/>
  <c r="AT14" i="4" s="1"/>
  <c r="H14" i="9" s="1"/>
  <c r="AL11" i="4"/>
  <c r="AY11" i="4" s="1"/>
  <c r="M11" i="9" s="1"/>
  <c r="AJ11" i="4"/>
  <c r="AW11" i="4" s="1"/>
  <c r="K11" i="9" s="1"/>
  <c r="AL4" i="4"/>
  <c r="AY4" i="4" s="1"/>
  <c r="M4" i="9" s="1"/>
  <c r="AI11" i="4"/>
  <c r="AV11" i="4" s="1"/>
  <c r="J11" i="9" s="1"/>
  <c r="I11" i="5" s="1"/>
  <c r="AL6" i="4"/>
  <c r="AY6" i="4" s="1"/>
  <c r="M6" i="9" s="1"/>
  <c r="AH9" i="4"/>
  <c r="AU9" i="4" s="1"/>
  <c r="I9" i="9" s="1"/>
  <c r="AE11" i="4"/>
  <c r="AR11" i="4" s="1"/>
  <c r="F11" i="9" s="1"/>
  <c r="AH11" i="4"/>
  <c r="AU11" i="4" s="1"/>
  <c r="I11" i="9" s="1"/>
  <c r="AL12" i="4"/>
  <c r="AY12" i="4" s="1"/>
  <c r="M12" i="9" s="1"/>
  <c r="AK7" i="4"/>
  <c r="AX7" i="4" s="1"/>
  <c r="L7" i="9" s="1"/>
  <c r="AF14" i="4"/>
  <c r="AS14" i="4" s="1"/>
  <c r="G14" i="9" s="1"/>
  <c r="AJ5" i="4"/>
  <c r="AW5" i="4" s="1"/>
  <c r="K5" i="9" s="1"/>
  <c r="J5" i="5" s="1"/>
  <c r="AE12" i="4"/>
  <c r="AR12" i="4" s="1"/>
  <c r="F12" i="9" s="1"/>
  <c r="E12" i="5" s="1"/>
  <c r="AD11" i="4"/>
  <c r="AQ11" i="4" s="1"/>
  <c r="E11" i="9" s="1"/>
  <c r="AG4" i="4"/>
  <c r="AT4" i="4" s="1"/>
  <c r="H4" i="9" s="1"/>
  <c r="AC12" i="4"/>
  <c r="AP12" i="4" s="1"/>
  <c r="D12" i="9" s="1"/>
  <c r="AC6" i="4"/>
  <c r="AP6" i="4" s="1"/>
  <c r="D6" i="9" s="1"/>
  <c r="AE5" i="4"/>
  <c r="AR5" i="4" s="1"/>
  <c r="F5" i="9" s="1"/>
  <c r="AM12" i="4"/>
  <c r="AZ12" i="4" s="1"/>
  <c r="N12" i="9" s="1"/>
  <c r="AK11" i="4"/>
  <c r="AX11" i="4" s="1"/>
  <c r="L11" i="9" s="1"/>
  <c r="AF13" i="4"/>
  <c r="AS13" i="4" s="1"/>
  <c r="G13" i="9" s="1"/>
  <c r="AK10" i="4"/>
  <c r="AX10" i="4" s="1"/>
  <c r="L10" i="9" s="1"/>
  <c r="AE7" i="4"/>
  <c r="AR7" i="4" s="1"/>
  <c r="F7" i="9" s="1"/>
  <c r="AM11" i="4"/>
  <c r="AZ11" i="4" s="1"/>
  <c r="N11" i="9" s="1"/>
  <c r="AI4" i="4"/>
  <c r="AV4" i="4" s="1"/>
  <c r="J4" i="9" s="1"/>
  <c r="AK9" i="4"/>
  <c r="AX9" i="4" s="1"/>
  <c r="L9" i="9" s="1"/>
  <c r="AK12" i="4"/>
  <c r="AX12" i="4" s="1"/>
  <c r="L12" i="9" s="1"/>
  <c r="AJ12" i="4"/>
  <c r="AW12" i="4" s="1"/>
  <c r="K12" i="9" s="1"/>
  <c r="J12" i="5" s="1"/>
  <c r="AD5" i="4"/>
  <c r="AQ5" i="4" s="1"/>
  <c r="E5" i="9" s="1"/>
  <c r="D5" i="5" s="1"/>
  <c r="AG5" i="4"/>
  <c r="AT5" i="4" s="1"/>
  <c r="H5" i="9" s="1"/>
  <c r="AL9" i="4"/>
  <c r="AY9" i="4" s="1"/>
  <c r="M9" i="9" s="1"/>
  <c r="AH14" i="4"/>
  <c r="AU14" i="4" s="1"/>
  <c r="I14" i="9" s="1"/>
  <c r="AI8" i="4"/>
  <c r="AV8" i="4" s="1"/>
  <c r="J8" i="9" s="1"/>
  <c r="AL5" i="4"/>
  <c r="AY5" i="4" s="1"/>
  <c r="M5" i="9" s="1"/>
  <c r="AH13" i="4"/>
  <c r="AU13" i="4" s="1"/>
  <c r="I13" i="9" s="1"/>
  <c r="AL10" i="4"/>
  <c r="AY10" i="4" s="1"/>
  <c r="M10" i="9" s="1"/>
  <c r="L10" i="5" s="1"/>
  <c r="AI12" i="4"/>
  <c r="AV12" i="4" s="1"/>
  <c r="J12" i="9" s="1"/>
  <c r="AJ4" i="4"/>
  <c r="AW4" i="4" s="1"/>
  <c r="K4" i="9" s="1"/>
  <c r="AH8" i="4"/>
  <c r="AU8" i="4" s="1"/>
  <c r="I8" i="9" s="1"/>
  <c r="AD9" i="4"/>
  <c r="AQ9" i="4" s="1"/>
  <c r="E9" i="9" s="1"/>
  <c r="AC13" i="4"/>
  <c r="AP13" i="4" s="1"/>
  <c r="D13" i="9" s="1"/>
  <c r="AF8" i="4"/>
  <c r="AS8" i="4" s="1"/>
  <c r="G8" i="9" s="1"/>
  <c r="AM10" i="4"/>
  <c r="AZ10" i="4" s="1"/>
  <c r="N10" i="9" s="1"/>
  <c r="AL7" i="4"/>
  <c r="AY7" i="4" s="1"/>
  <c r="M7" i="9" s="1"/>
  <c r="L7" i="5" s="1"/>
  <c r="AD7" i="4"/>
  <c r="AQ7" i="4" s="1"/>
  <c r="E7" i="9" s="1"/>
  <c r="AC14" i="4"/>
  <c r="AP14" i="4" s="1"/>
  <c r="D14" i="9" s="1"/>
  <c r="AE10" i="4"/>
  <c r="AR10" i="4" s="1"/>
  <c r="F10" i="9" s="1"/>
  <c r="AK13" i="4"/>
  <c r="AX13" i="4" s="1"/>
  <c r="L13" i="9" s="1"/>
  <c r="AI9" i="4"/>
  <c r="AV9" i="4" s="1"/>
  <c r="J9" i="9" s="1"/>
  <c r="AG12" i="4"/>
  <c r="AT12" i="4" s="1"/>
  <c r="H12" i="9" s="1"/>
  <c r="AM6" i="4"/>
  <c r="AZ6" i="4" s="1"/>
  <c r="N6" i="9" s="1"/>
  <c r="AD12" i="4"/>
  <c r="AQ12" i="4" s="1"/>
  <c r="E12" i="9" s="1"/>
  <c r="D12" i="5" s="1"/>
  <c r="AM13" i="4"/>
  <c r="AZ13" i="4" s="1"/>
  <c r="N13" i="9" s="1"/>
  <c r="AG13" i="4"/>
  <c r="AT13" i="4" s="1"/>
  <c r="H13" i="9" s="1"/>
  <c r="AH5" i="4"/>
  <c r="AU5" i="4" s="1"/>
  <c r="I5" i="9" s="1"/>
  <c r="AH12" i="4"/>
  <c r="AU12" i="4" s="1"/>
  <c r="I12" i="9" s="1"/>
  <c r="AJ26" i="8"/>
  <c r="AW26" i="8" s="1"/>
  <c r="AE22" i="8"/>
  <c r="AR22" i="8" s="1"/>
  <c r="AH19" i="8"/>
  <c r="AU19" i="8" s="1"/>
  <c r="AC18" i="8"/>
  <c r="AP18" i="8" s="1"/>
  <c r="AH26" i="8"/>
  <c r="AU26" i="8" s="1"/>
  <c r="AL25" i="8"/>
  <c r="AY25" i="8" s="1"/>
  <c r="AM25" i="8"/>
  <c r="AZ25" i="8" s="1"/>
  <c r="AJ18" i="8"/>
  <c r="AW18" i="8" s="1"/>
  <c r="AH20" i="8"/>
  <c r="AU20" i="8" s="1"/>
  <c r="AL27" i="8"/>
  <c r="AY27" i="8" s="1"/>
  <c r="AL26" i="8"/>
  <c r="AY26" i="8" s="1"/>
  <c r="AI20" i="8"/>
  <c r="AV20" i="8" s="1"/>
  <c r="AC32" i="4" a="1"/>
  <c r="AG32" i="4" s="1"/>
  <c r="AT32" i="4" s="1"/>
  <c r="H32" i="9" s="1"/>
  <c r="AC46" i="8" a="1"/>
  <c r="AM46" i="8" s="1"/>
  <c r="AZ46" i="8" s="1"/>
  <c r="AC46" i="7" a="1"/>
  <c r="AK53" i="7" s="1"/>
  <c r="AX53" i="7" s="1"/>
  <c r="Y53" i="9" s="1"/>
  <c r="AC4" i="8"/>
  <c r="AP4" i="8" s="1"/>
  <c r="AE7" i="8"/>
  <c r="AR7" i="8" s="1"/>
  <c r="AH14" i="8"/>
  <c r="AU14" i="8" s="1"/>
  <c r="AM11" i="8"/>
  <c r="AZ11" i="8" s="1"/>
  <c r="AJ13" i="8"/>
  <c r="AW13" i="8" s="1"/>
  <c r="AD10" i="8"/>
  <c r="AQ10" i="8" s="1"/>
  <c r="AH5" i="8"/>
  <c r="AU5" i="8" s="1"/>
  <c r="AE14" i="8"/>
  <c r="AR14" i="8" s="1"/>
  <c r="AM13" i="8"/>
  <c r="AZ13" i="8" s="1"/>
  <c r="AM8" i="8"/>
  <c r="AZ8" i="8" s="1"/>
  <c r="AC10" i="8"/>
  <c r="AP10" i="8" s="1"/>
  <c r="AJ4" i="8"/>
  <c r="AW4" i="8" s="1"/>
  <c r="AG6" i="8"/>
  <c r="AT6" i="8" s="1"/>
  <c r="AC12" i="8"/>
  <c r="AP12" i="8" s="1"/>
  <c r="AJ8" i="8"/>
  <c r="AW8" i="8" s="1"/>
  <c r="AH8" i="8"/>
  <c r="AU8" i="8" s="1"/>
  <c r="AD13" i="8"/>
  <c r="AQ13" i="8" s="1"/>
  <c r="AI10" i="8"/>
  <c r="AV10" i="8" s="1"/>
  <c r="AL11" i="8"/>
  <c r="AY11" i="8" s="1"/>
  <c r="AK11" i="8"/>
  <c r="AX11" i="8" s="1"/>
  <c r="AM5" i="8"/>
  <c r="AZ5" i="8" s="1"/>
  <c r="AF5" i="8"/>
  <c r="AS5" i="8" s="1"/>
  <c r="AM9" i="8"/>
  <c r="AZ9" i="8" s="1"/>
  <c r="AL14" i="8"/>
  <c r="AY14" i="8" s="1"/>
  <c r="AL8" i="8"/>
  <c r="AY8" i="8" s="1"/>
  <c r="AE11" i="8"/>
  <c r="AR11" i="8" s="1"/>
  <c r="AM12" i="8"/>
  <c r="AZ12" i="8" s="1"/>
  <c r="AE6" i="8"/>
  <c r="AR6" i="8" s="1"/>
  <c r="AF9" i="8"/>
  <c r="AS9" i="8" s="1"/>
  <c r="AK8" i="8"/>
  <c r="AX8" i="8" s="1"/>
  <c r="AK12" i="8"/>
  <c r="AX12" i="8" s="1"/>
  <c r="AE13" i="8"/>
  <c r="AR13" i="8" s="1"/>
  <c r="AK6" i="8"/>
  <c r="AX6" i="8" s="1"/>
  <c r="AC6" i="8"/>
  <c r="AP6" i="8" s="1"/>
  <c r="AJ10" i="8"/>
  <c r="AW10" i="8" s="1"/>
  <c r="AI5" i="8"/>
  <c r="AV5" i="8" s="1"/>
  <c r="AE10" i="8"/>
  <c r="AR10" i="8" s="1"/>
  <c r="AD4" i="8"/>
  <c r="AQ4" i="8" s="1"/>
  <c r="AC14" i="8"/>
  <c r="AP14" i="8" s="1"/>
  <c r="AD12" i="8"/>
  <c r="AQ12" i="8" s="1"/>
  <c r="AG5" i="8"/>
  <c r="AT5" i="8" s="1"/>
  <c r="AD7" i="8"/>
  <c r="AQ7" i="8" s="1"/>
  <c r="AE8" i="8"/>
  <c r="AR8" i="8" s="1"/>
  <c r="AH13" i="8"/>
  <c r="AU13" i="8" s="1"/>
  <c r="AC11" i="8"/>
  <c r="AP11" i="8" s="1"/>
  <c r="AK14" i="8"/>
  <c r="AX14" i="8" s="1"/>
  <c r="AC7" i="8"/>
  <c r="AP7" i="8" s="1"/>
  <c r="AK13" i="8"/>
  <c r="AX13" i="8" s="1"/>
  <c r="AM10" i="8"/>
  <c r="AZ10" i="8" s="1"/>
  <c r="AL4" i="8"/>
  <c r="AY4" i="8" s="1"/>
  <c r="AM14" i="8"/>
  <c r="AZ14" i="8" s="1"/>
  <c r="AG4" i="8"/>
  <c r="AT4" i="8" s="1"/>
  <c r="AM6" i="8"/>
  <c r="AZ6" i="8" s="1"/>
  <c r="AF7" i="8"/>
  <c r="AS7" i="8" s="1"/>
  <c r="AI12" i="8"/>
  <c r="AV12" i="8" s="1"/>
  <c r="AG10" i="8"/>
  <c r="AT10" i="8" s="1"/>
  <c r="AJ6" i="8"/>
  <c r="AW6" i="8" s="1"/>
  <c r="AK10" i="8"/>
  <c r="AX10" i="8" s="1"/>
  <c r="AJ7" i="8"/>
  <c r="AW7" i="8" s="1"/>
  <c r="AL10" i="8"/>
  <c r="AY10" i="8" s="1"/>
  <c r="AL13" i="8"/>
  <c r="AY13" i="8" s="1"/>
  <c r="AF11" i="8"/>
  <c r="AS11" i="8" s="1"/>
  <c r="AJ14" i="8"/>
  <c r="AW14" i="8" s="1"/>
  <c r="AM19" i="4"/>
  <c r="AZ19" i="4" s="1"/>
  <c r="N19" i="9" s="1"/>
  <c r="AL25" i="4"/>
  <c r="AY25" i="4" s="1"/>
  <c r="M25" i="9" s="1"/>
  <c r="L25" i="5" s="1"/>
  <c r="AF18" i="4"/>
  <c r="AS18" i="4" s="1"/>
  <c r="G18" i="9" s="1"/>
  <c r="AE25" i="4"/>
  <c r="AR25" i="4" s="1"/>
  <c r="F25" i="9" s="1"/>
  <c r="AL21" i="4"/>
  <c r="AY21" i="4" s="1"/>
  <c r="M21" i="9" s="1"/>
  <c r="AF19" i="4"/>
  <c r="AS19" i="4" s="1"/>
  <c r="G19" i="9" s="1"/>
  <c r="AD21" i="4"/>
  <c r="AQ21" i="4" s="1"/>
  <c r="E21" i="9" s="1"/>
  <c r="D21" i="5" s="1"/>
  <c r="AD22" i="4"/>
  <c r="AQ22" i="4" s="1"/>
  <c r="E22" i="9" s="1"/>
  <c r="AH24" i="4"/>
  <c r="AU24" i="4" s="1"/>
  <c r="I24" i="9" s="1"/>
  <c r="AG19" i="4"/>
  <c r="AT19" i="4" s="1"/>
  <c r="H19" i="9" s="1"/>
  <c r="AL28" i="4"/>
  <c r="AY28" i="4" s="1"/>
  <c r="M28" i="9" s="1"/>
  <c r="AD20" i="4"/>
  <c r="AQ20" i="4" s="1"/>
  <c r="E20" i="9" s="1"/>
  <c r="AJ26" i="4"/>
  <c r="AW26" i="4" s="1"/>
  <c r="K26" i="9" s="1"/>
  <c r="AE27" i="4"/>
  <c r="AR27" i="4" s="1"/>
  <c r="F27" i="9" s="1"/>
  <c r="E27" i="5" s="1"/>
  <c r="AM24" i="4"/>
  <c r="AZ24" i="4" s="1"/>
  <c r="N24" i="9" s="1"/>
  <c r="M24" i="5" s="1"/>
  <c r="AK21" i="7"/>
  <c r="AX21" i="7" s="1"/>
  <c r="Y21" i="9" s="1"/>
  <c r="AG26" i="7"/>
  <c r="AT26" i="7" s="1"/>
  <c r="U26" i="9" s="1"/>
  <c r="AC21" i="7"/>
  <c r="AP21" i="7" s="1"/>
  <c r="Q21" i="9" s="1"/>
  <c r="C21" i="5" s="1"/>
  <c r="AJ24" i="7"/>
  <c r="AW24" i="7" s="1"/>
  <c r="X24" i="9" s="1"/>
  <c r="AF20" i="7"/>
  <c r="AS20" i="7" s="1"/>
  <c r="T20" i="9" s="1"/>
  <c r="F20" i="5" s="1"/>
  <c r="AE28" i="7"/>
  <c r="AR28" i="7" s="1"/>
  <c r="S28" i="9" s="1"/>
  <c r="E28" i="5" s="1"/>
  <c r="AH22" i="7"/>
  <c r="AU22" i="7" s="1"/>
  <c r="V22" i="9" s="1"/>
  <c r="AI18" i="7"/>
  <c r="AV18" i="7" s="1"/>
  <c r="W18" i="9" s="1"/>
  <c r="AH26" i="7"/>
  <c r="AU26" i="7" s="1"/>
  <c r="V26" i="9" s="1"/>
  <c r="H26" i="5" s="1"/>
  <c r="AM19" i="7"/>
  <c r="AZ19" i="7" s="1"/>
  <c r="AA19" i="9" s="1"/>
  <c r="AE19" i="7"/>
  <c r="AR19" i="7" s="1"/>
  <c r="S19" i="9" s="1"/>
  <c r="E19" i="5" s="1"/>
  <c r="AM20" i="7"/>
  <c r="AZ20" i="7" s="1"/>
  <c r="AA20" i="9" s="1"/>
  <c r="AI22" i="7"/>
  <c r="AV22" i="7" s="1"/>
  <c r="W22" i="9" s="1"/>
  <c r="I22" i="5" s="1"/>
  <c r="AE26" i="7"/>
  <c r="AR26" i="7" s="1"/>
  <c r="S26" i="9" s="1"/>
  <c r="E26" i="5" s="1"/>
  <c r="AK19" i="8"/>
  <c r="AX19" i="8" s="1"/>
  <c r="AL22" i="8"/>
  <c r="AY22" i="8" s="1"/>
  <c r="AI22" i="8"/>
  <c r="AV22" i="8" s="1"/>
  <c r="AD26" i="8"/>
  <c r="AQ26" i="8" s="1"/>
  <c r="AE28" i="8"/>
  <c r="AR28" i="8" s="1"/>
  <c r="AL24" i="8"/>
  <c r="AY24" i="8" s="1"/>
  <c r="AG23" i="8"/>
  <c r="AT23" i="8" s="1"/>
  <c r="AH23" i="8"/>
  <c r="AU23" i="8" s="1"/>
  <c r="AC21" i="8"/>
  <c r="AP21" i="8" s="1"/>
  <c r="AH21" i="8"/>
  <c r="AU21" i="8" s="1"/>
  <c r="AK26" i="8"/>
  <c r="AX26" i="8" s="1"/>
  <c r="AM22" i="8"/>
  <c r="AZ22" i="8" s="1"/>
  <c r="AM21" i="8"/>
  <c r="AZ21" i="8" s="1"/>
  <c r="AE26" i="8"/>
  <c r="AR26" i="8" s="1"/>
  <c r="AL24" i="4"/>
  <c r="AY24" i="4" s="1"/>
  <c r="M24" i="9" s="1"/>
  <c r="AE22" i="4"/>
  <c r="AR22" i="4" s="1"/>
  <c r="F22" i="9" s="1"/>
  <c r="AF23" i="4"/>
  <c r="AS23" i="4" s="1"/>
  <c r="G23" i="9" s="1"/>
  <c r="AF21" i="4"/>
  <c r="AS21" i="4" s="1"/>
  <c r="G21" i="9" s="1"/>
  <c r="F21" i="5" s="1"/>
  <c r="AL26" i="4"/>
  <c r="AY26" i="4" s="1"/>
  <c r="M26" i="9" s="1"/>
  <c r="AI26" i="4"/>
  <c r="AV26" i="4" s="1"/>
  <c r="J26" i="9" s="1"/>
  <c r="AD26" i="4"/>
  <c r="AQ26" i="4" s="1"/>
  <c r="E26" i="9" s="1"/>
  <c r="AE21" i="4"/>
  <c r="AR21" i="4" s="1"/>
  <c r="F21" i="9" s="1"/>
  <c r="AG21" i="4"/>
  <c r="AT21" i="4" s="1"/>
  <c r="H21" i="9" s="1"/>
  <c r="AK22" i="4"/>
  <c r="AX22" i="4" s="1"/>
  <c r="L22" i="9" s="1"/>
  <c r="AK20" i="4"/>
  <c r="AX20" i="4" s="1"/>
  <c r="L20" i="9" s="1"/>
  <c r="K20" i="5" s="1"/>
  <c r="AC23" i="4"/>
  <c r="AP23" i="4" s="1"/>
  <c r="D23" i="9" s="1"/>
  <c r="AK24" i="4"/>
  <c r="AX24" i="4" s="1"/>
  <c r="L24" i="9" s="1"/>
  <c r="AF26" i="4"/>
  <c r="AS26" i="4" s="1"/>
  <c r="G26" i="9" s="1"/>
  <c r="AK21" i="4"/>
  <c r="AX21" i="4" s="1"/>
  <c r="L21" i="9" s="1"/>
  <c r="AG19" i="7"/>
  <c r="AT19" i="7" s="1"/>
  <c r="U19" i="9" s="1"/>
  <c r="AK26" i="7"/>
  <c r="AX26" i="7" s="1"/>
  <c r="Y26" i="9" s="1"/>
  <c r="AJ18" i="7"/>
  <c r="AW18" i="7" s="1"/>
  <c r="X18" i="9" s="1"/>
  <c r="J18" i="5" s="1"/>
  <c r="AK24" i="7"/>
  <c r="AX24" i="7" s="1"/>
  <c r="Y24" i="9" s="1"/>
  <c r="AD21" i="7"/>
  <c r="AQ21" i="7" s="1"/>
  <c r="R21" i="9" s="1"/>
  <c r="AH23" i="7"/>
  <c r="AU23" i="7" s="1"/>
  <c r="V23" i="9" s="1"/>
  <c r="H23" i="5" s="1"/>
  <c r="AF19" i="7"/>
  <c r="AS19" i="7" s="1"/>
  <c r="T19" i="9" s="1"/>
  <c r="AJ26" i="7"/>
  <c r="AW26" i="7" s="1"/>
  <c r="X26" i="9" s="1"/>
  <c r="J26" i="5" s="1"/>
  <c r="AJ20" i="7"/>
  <c r="AW20" i="7" s="1"/>
  <c r="X20" i="9" s="1"/>
  <c r="AI21" i="7"/>
  <c r="AV21" i="7" s="1"/>
  <c r="W21" i="9" s="1"/>
  <c r="AE18" i="7"/>
  <c r="AR18" i="7" s="1"/>
  <c r="S18" i="9" s="1"/>
  <c r="E18" i="5" s="1"/>
  <c r="AE21" i="7"/>
  <c r="AR21" i="7" s="1"/>
  <c r="S21" i="9" s="1"/>
  <c r="AF27" i="7"/>
  <c r="AS27" i="7" s="1"/>
  <c r="T27" i="9" s="1"/>
  <c r="AI26" i="7"/>
  <c r="AV26" i="7" s="1"/>
  <c r="W26" i="9" s="1"/>
  <c r="AJ19" i="7"/>
  <c r="AW19" i="7" s="1"/>
  <c r="X19" i="9" s="1"/>
  <c r="AF23" i="8"/>
  <c r="AS23" i="8" s="1"/>
  <c r="AI27" i="8"/>
  <c r="AV27" i="8" s="1"/>
  <c r="AM26" i="8"/>
  <c r="AZ26" i="8" s="1"/>
  <c r="AD19" i="8"/>
  <c r="AQ19" i="8" s="1"/>
  <c r="AI24" i="8"/>
  <c r="AV24" i="8" s="1"/>
  <c r="AI18" i="8"/>
  <c r="AV18" i="8" s="1"/>
  <c r="AD21" i="8"/>
  <c r="AQ21" i="8" s="1"/>
  <c r="AD25" i="8"/>
  <c r="AQ25" i="8" s="1"/>
  <c r="AE20" i="8"/>
  <c r="AR20" i="8" s="1"/>
  <c r="AE25" i="8"/>
  <c r="AR25" i="8" s="1"/>
  <c r="AJ22" i="8"/>
  <c r="AW22" i="8" s="1"/>
  <c r="AJ27" i="8"/>
  <c r="AW27" i="8" s="1"/>
  <c r="AC27" i="8"/>
  <c r="AP27" i="8" s="1"/>
  <c r="AC22" i="8"/>
  <c r="AP22" i="8" s="1"/>
  <c r="AC24" i="4"/>
  <c r="AP24" i="4" s="1"/>
  <c r="D24" i="9" s="1"/>
  <c r="C24" i="5" s="1"/>
  <c r="AL20" i="4"/>
  <c r="AY20" i="4" s="1"/>
  <c r="M20" i="9" s="1"/>
  <c r="L20" i="5" s="1"/>
  <c r="AH22" i="4"/>
  <c r="AU22" i="4" s="1"/>
  <c r="I22" i="9" s="1"/>
  <c r="AG24" i="4"/>
  <c r="AT24" i="4" s="1"/>
  <c r="H24" i="9" s="1"/>
  <c r="AK26" i="4"/>
  <c r="AX26" i="4" s="1"/>
  <c r="L26" i="9" s="1"/>
  <c r="AJ28" i="4"/>
  <c r="AW28" i="4" s="1"/>
  <c r="K28" i="9" s="1"/>
  <c r="AC26" i="4"/>
  <c r="AP26" i="4" s="1"/>
  <c r="D26" i="9" s="1"/>
  <c r="C26" i="5" s="1"/>
  <c r="AI19" i="4"/>
  <c r="AV19" i="4" s="1"/>
  <c r="J19" i="9" s="1"/>
  <c r="I19" i="5" s="1"/>
  <c r="AJ19" i="4"/>
  <c r="AW19" i="4" s="1"/>
  <c r="K19" i="9" s="1"/>
  <c r="AK19" i="4"/>
  <c r="AX19" i="4" s="1"/>
  <c r="L19" i="9" s="1"/>
  <c r="AG28" i="4"/>
  <c r="AT28" i="4" s="1"/>
  <c r="H28" i="9" s="1"/>
  <c r="AM27" i="4"/>
  <c r="AZ27" i="4" s="1"/>
  <c r="N27" i="9" s="1"/>
  <c r="AI21" i="4"/>
  <c r="AV21" i="4" s="1"/>
  <c r="J21" i="9" s="1"/>
  <c r="AJ24" i="4"/>
  <c r="AW24" i="4" s="1"/>
  <c r="K24" i="9" s="1"/>
  <c r="AE24" i="7"/>
  <c r="AR24" i="7" s="1"/>
  <c r="S24" i="9" s="1"/>
  <c r="AL28" i="7"/>
  <c r="AY28" i="7" s="1"/>
  <c r="Z28" i="9" s="1"/>
  <c r="AD23" i="7"/>
  <c r="AQ23" i="7" s="1"/>
  <c r="R23" i="9" s="1"/>
  <c r="D23" i="5" s="1"/>
  <c r="AD28" i="7"/>
  <c r="AQ28" i="7" s="1"/>
  <c r="R28" i="9" s="1"/>
  <c r="D28" i="5" s="1"/>
  <c r="AD22" i="7"/>
  <c r="AQ22" i="7" s="1"/>
  <c r="R22" i="9" s="1"/>
  <c r="AK28" i="7"/>
  <c r="AX28" i="7" s="1"/>
  <c r="Y28" i="9" s="1"/>
  <c r="AJ25" i="7"/>
  <c r="AW25" i="7" s="1"/>
  <c r="X25" i="9" s="1"/>
  <c r="J25" i="5" s="1"/>
  <c r="AM27" i="7"/>
  <c r="AZ27" i="7" s="1"/>
  <c r="AA27" i="9" s="1"/>
  <c r="AD27" i="7"/>
  <c r="AQ27" i="7" s="1"/>
  <c r="R27" i="9" s="1"/>
  <c r="D27" i="5" s="1"/>
  <c r="AG20" i="7"/>
  <c r="AT20" i="7" s="1"/>
  <c r="U20" i="9" s="1"/>
  <c r="AI28" i="7"/>
  <c r="AV28" i="7" s="1"/>
  <c r="W28" i="9" s="1"/>
  <c r="I28" i="5" s="1"/>
  <c r="AH24" i="7"/>
  <c r="AU24" i="7" s="1"/>
  <c r="V24" i="9" s="1"/>
  <c r="AE23" i="7"/>
  <c r="AR23" i="7" s="1"/>
  <c r="S23" i="9" s="1"/>
  <c r="E23" i="5" s="1"/>
  <c r="AE22" i="7"/>
  <c r="AR22" i="7" s="1"/>
  <c r="S22" i="9" s="1"/>
  <c r="AI23" i="7"/>
  <c r="AV23" i="7" s="1"/>
  <c r="W23" i="9" s="1"/>
  <c r="I23" i="5" s="1"/>
  <c r="AF20" i="8"/>
  <c r="AS20" i="8" s="1"/>
  <c r="AK28" i="8"/>
  <c r="AX28" i="8" s="1"/>
  <c r="AG22" i="8"/>
  <c r="AT22" i="8" s="1"/>
  <c r="AE18" i="8"/>
  <c r="AR18" i="8" s="1"/>
  <c r="AL21" i="8"/>
  <c r="AY21" i="8" s="1"/>
  <c r="AJ24" i="8"/>
  <c r="AW24" i="8" s="1"/>
  <c r="AD18" i="8"/>
  <c r="AQ18" i="8" s="1"/>
  <c r="AM18" i="8"/>
  <c r="AZ18" i="8" s="1"/>
  <c r="AD28" i="8"/>
  <c r="AQ28" i="8" s="1"/>
  <c r="AC24" i="8"/>
  <c r="AP24" i="8" s="1"/>
  <c r="AG20" i="8"/>
  <c r="AT20" i="8" s="1"/>
  <c r="AK22" i="8"/>
  <c r="AX22" i="8" s="1"/>
  <c r="AH22" i="8"/>
  <c r="AU22" i="8" s="1"/>
  <c r="AF25" i="8"/>
  <c r="AS25" i="8" s="1"/>
  <c r="AM24" i="8"/>
  <c r="AZ24" i="8" s="1"/>
  <c r="AK24" i="8"/>
  <c r="AX24" i="8" s="1"/>
  <c r="AG24" i="8"/>
  <c r="AT24" i="8" s="1"/>
  <c r="AE19" i="8"/>
  <c r="AR19" i="8" s="1"/>
  <c r="AF24" i="8"/>
  <c r="AS24" i="8" s="1"/>
  <c r="L28" i="5"/>
  <c r="C25" i="5"/>
  <c r="H27" i="5"/>
  <c r="F24" i="5"/>
  <c r="G25" i="5"/>
  <c r="H28" i="5"/>
  <c r="M23" i="5"/>
  <c r="G28" i="5"/>
  <c r="M28" i="5"/>
  <c r="G22" i="5"/>
  <c r="L18" i="5"/>
  <c r="K25" i="5"/>
  <c r="H18" i="5"/>
  <c r="H19" i="5"/>
  <c r="D24" i="5"/>
  <c r="G23" i="5"/>
  <c r="F18" i="5"/>
  <c r="J21" i="5"/>
  <c r="AI14" i="4"/>
  <c r="AV14" i="4" s="1"/>
  <c r="J14" i="9" s="1"/>
  <c r="I14" i="5" s="1"/>
  <c r="AG11" i="4"/>
  <c r="AT11" i="4" s="1"/>
  <c r="H11" i="9" s="1"/>
  <c r="AI7" i="4"/>
  <c r="AV7" i="4" s="1"/>
  <c r="J7" i="9" s="1"/>
  <c r="I7" i="5" s="1"/>
  <c r="AC9" i="4"/>
  <c r="AP9" i="4" s="1"/>
  <c r="D9" i="9" s="1"/>
  <c r="C9" i="5" s="1"/>
  <c r="AJ6" i="4"/>
  <c r="AW6" i="4" s="1"/>
  <c r="K6" i="9" s="1"/>
  <c r="AL8" i="4"/>
  <c r="AY8" i="4" s="1"/>
  <c r="M8" i="9" s="1"/>
  <c r="AE14" i="4"/>
  <c r="AR14" i="4" s="1"/>
  <c r="F14" i="9" s="1"/>
  <c r="AM8" i="4"/>
  <c r="AZ8" i="4" s="1"/>
  <c r="N8" i="9" s="1"/>
  <c r="AL13" i="4"/>
  <c r="AY13" i="4" s="1"/>
  <c r="M13" i="9" s="1"/>
  <c r="AG7" i="4"/>
  <c r="AT7" i="4" s="1"/>
  <c r="H7" i="9" s="1"/>
  <c r="AC4" i="4"/>
  <c r="AP4" i="4" s="1"/>
  <c r="D4" i="9" s="1"/>
  <c r="C4" i="5" s="1"/>
  <c r="AE13" i="4"/>
  <c r="AR13" i="4" s="1"/>
  <c r="F13" i="9" s="1"/>
  <c r="AK4" i="4"/>
  <c r="AX4" i="4" s="1"/>
  <c r="L4" i="9" s="1"/>
  <c r="AF10" i="4"/>
  <c r="AS10" i="4" s="1"/>
  <c r="G10" i="9" s="1"/>
  <c r="AJ10" i="4"/>
  <c r="AW10" i="4" s="1"/>
  <c r="K10" i="9" s="1"/>
  <c r="AI5" i="7"/>
  <c r="AV5" i="7" s="1"/>
  <c r="W5" i="9" s="1"/>
  <c r="AC8" i="7"/>
  <c r="AP8" i="7" s="1"/>
  <c r="Q8" i="9" s="1"/>
  <c r="AJ14" i="7"/>
  <c r="AW14" i="7" s="1"/>
  <c r="X14" i="9" s="1"/>
  <c r="AF9" i="7"/>
  <c r="AS9" i="7" s="1"/>
  <c r="T9" i="9" s="1"/>
  <c r="AE13" i="7"/>
  <c r="AR13" i="7" s="1"/>
  <c r="S13" i="9" s="1"/>
  <c r="AC7" i="7"/>
  <c r="AP7" i="7" s="1"/>
  <c r="Q7" i="9" s="1"/>
  <c r="C7" i="5" s="1"/>
  <c r="AG12" i="7"/>
  <c r="AT12" i="7" s="1"/>
  <c r="U12" i="9" s="1"/>
  <c r="G12" i="5" s="1"/>
  <c r="AF11" i="7"/>
  <c r="AS11" i="7" s="1"/>
  <c r="T11" i="9" s="1"/>
  <c r="AD4" i="7"/>
  <c r="AQ4" i="7" s="1"/>
  <c r="R4" i="9" s="1"/>
  <c r="AK14" i="7"/>
  <c r="AX14" i="7" s="1"/>
  <c r="Y14" i="9" s="1"/>
  <c r="AF8" i="7"/>
  <c r="AS8" i="7" s="1"/>
  <c r="T8" i="9" s="1"/>
  <c r="AM9" i="7"/>
  <c r="AZ9" i="7" s="1"/>
  <c r="AA9" i="9" s="1"/>
  <c r="AK12" i="7"/>
  <c r="AX12" i="7" s="1"/>
  <c r="Y12" i="9" s="1"/>
  <c r="AJ11" i="7"/>
  <c r="AW11" i="7" s="1"/>
  <c r="X11" i="9" s="1"/>
  <c r="J11" i="5" s="1"/>
  <c r="AD10" i="7"/>
  <c r="AQ10" i="7" s="1"/>
  <c r="R10" i="9" s="1"/>
  <c r="D10" i="5" s="1"/>
  <c r="AH10" i="4"/>
  <c r="AU10" i="4" s="1"/>
  <c r="I10" i="9" s="1"/>
  <c r="AC8" i="4"/>
  <c r="AP8" i="4" s="1"/>
  <c r="D8" i="9" s="1"/>
  <c r="AI10" i="4"/>
  <c r="AV10" i="4" s="1"/>
  <c r="J10" i="9" s="1"/>
  <c r="I10" i="5" s="1"/>
  <c r="AG8" i="4"/>
  <c r="AT8" i="4" s="1"/>
  <c r="H8" i="9" s="1"/>
  <c r="AL14" i="4"/>
  <c r="AY14" i="4" s="1"/>
  <c r="M14" i="9" s="1"/>
  <c r="L14" i="5" s="1"/>
  <c r="AH7" i="4"/>
  <c r="AU7" i="4" s="1"/>
  <c r="I7" i="9" s="1"/>
  <c r="H7" i="5" s="1"/>
  <c r="AF6" i="4"/>
  <c r="AS6" i="4" s="1"/>
  <c r="G6" i="9" s="1"/>
  <c r="AK5" i="4"/>
  <c r="AX5" i="4" s="1"/>
  <c r="L5" i="9" s="1"/>
  <c r="AD8" i="4"/>
  <c r="AQ8" i="4" s="1"/>
  <c r="E8" i="9" s="1"/>
  <c r="D8" i="5" s="1"/>
  <c r="AK8" i="4"/>
  <c r="AX8" i="4" s="1"/>
  <c r="L8" i="9" s="1"/>
  <c r="AE8" i="4"/>
  <c r="AR8" i="4" s="1"/>
  <c r="F8" i="9" s="1"/>
  <c r="E8" i="5" s="1"/>
  <c r="AG6" i="4"/>
  <c r="AT6" i="4" s="1"/>
  <c r="H6" i="9" s="1"/>
  <c r="AD13" i="4"/>
  <c r="AQ13" i="4" s="1"/>
  <c r="E13" i="9" s="1"/>
  <c r="D13" i="5" s="1"/>
  <c r="AH6" i="4"/>
  <c r="AU6" i="4" s="1"/>
  <c r="I6" i="9" s="1"/>
  <c r="AI5" i="4"/>
  <c r="AV5" i="4" s="1"/>
  <c r="J5" i="9" s="1"/>
  <c r="AM13" i="7"/>
  <c r="AZ13" i="7" s="1"/>
  <c r="AA13" i="9" s="1"/>
  <c r="AK9" i="7"/>
  <c r="AX9" i="7" s="1"/>
  <c r="Y9" i="9" s="1"/>
  <c r="K9" i="5" s="1"/>
  <c r="AC13" i="7"/>
  <c r="AP13" i="7" s="1"/>
  <c r="Q13" i="9" s="1"/>
  <c r="C13" i="5" s="1"/>
  <c r="AI12" i="7"/>
  <c r="AV12" i="7" s="1"/>
  <c r="W12" i="9" s="1"/>
  <c r="AI11" i="7"/>
  <c r="AV11" i="7" s="1"/>
  <c r="W11" i="9" s="1"/>
  <c r="AG5" i="7"/>
  <c r="AT5" i="7" s="1"/>
  <c r="U5" i="9" s="1"/>
  <c r="G5" i="5" s="1"/>
  <c r="AE4" i="7"/>
  <c r="AR4" i="7" s="1"/>
  <c r="S4" i="9" s="1"/>
  <c r="AF7" i="7"/>
  <c r="AS7" i="7" s="1"/>
  <c r="T7" i="9" s="1"/>
  <c r="AK7" i="7"/>
  <c r="AX7" i="7" s="1"/>
  <c r="Y7" i="9" s="1"/>
  <c r="K7" i="5" s="1"/>
  <c r="AJ10" i="7"/>
  <c r="AW10" i="7" s="1"/>
  <c r="X10" i="9" s="1"/>
  <c r="AC12" i="7"/>
  <c r="AP12" i="7" s="1"/>
  <c r="Q12" i="9" s="1"/>
  <c r="C12" i="5" s="1"/>
  <c r="AK13" i="7"/>
  <c r="AX13" i="7" s="1"/>
  <c r="Y13" i="9" s="1"/>
  <c r="AF4" i="7"/>
  <c r="AS4" i="7" s="1"/>
  <c r="T4" i="9" s="1"/>
  <c r="AG6" i="7"/>
  <c r="AT6" i="7" s="1"/>
  <c r="U6" i="9" s="1"/>
  <c r="G6" i="5" s="1"/>
  <c r="AG10" i="7"/>
  <c r="AT10" i="7" s="1"/>
  <c r="U10" i="9" s="1"/>
  <c r="H4" i="5"/>
  <c r="AF11" i="4"/>
  <c r="AS11" i="4" s="1"/>
  <c r="G11" i="9" s="1"/>
  <c r="AJ9" i="4"/>
  <c r="AW9" i="4" s="1"/>
  <c r="K9" i="9" s="1"/>
  <c r="J9" i="5" s="1"/>
  <c r="AF4" i="4"/>
  <c r="AS4" i="4" s="1"/>
  <c r="G4" i="9" s="1"/>
  <c r="AM9" i="4"/>
  <c r="AZ9" i="4" s="1"/>
  <c r="N9" i="9" s="1"/>
  <c r="AK14" i="4"/>
  <c r="AX14" i="4" s="1"/>
  <c r="L14" i="9" s="1"/>
  <c r="AE9" i="4"/>
  <c r="AR9" i="4" s="1"/>
  <c r="F9" i="9" s="1"/>
  <c r="E9" i="5" s="1"/>
  <c r="AD14" i="4"/>
  <c r="AQ14" i="4" s="1"/>
  <c r="E14" i="9" s="1"/>
  <c r="D14" i="5" s="1"/>
  <c r="AI6" i="4"/>
  <c r="AV6" i="4" s="1"/>
  <c r="J6" i="9" s="1"/>
  <c r="AC11" i="4"/>
  <c r="AP11" i="4" s="1"/>
  <c r="D11" i="9" s="1"/>
  <c r="C11" i="5" s="1"/>
  <c r="AC5" i="4"/>
  <c r="AP5" i="4" s="1"/>
  <c r="D5" i="9" s="1"/>
  <c r="C5" i="5" s="1"/>
  <c r="AM7" i="4"/>
  <c r="AZ7" i="4" s="1"/>
  <c r="N7" i="9" s="1"/>
  <c r="M7" i="5" s="1"/>
  <c r="AG9" i="4"/>
  <c r="AT9" i="4" s="1"/>
  <c r="H9" i="9" s="1"/>
  <c r="G9" i="5" s="1"/>
  <c r="AE6" i="4"/>
  <c r="AR6" i="4" s="1"/>
  <c r="F6" i="9" s="1"/>
  <c r="AF7" i="4"/>
  <c r="AS7" i="4" s="1"/>
  <c r="G7" i="9" s="1"/>
  <c r="AM5" i="4"/>
  <c r="AZ5" i="4" s="1"/>
  <c r="N5" i="9" s="1"/>
  <c r="AL11" i="7"/>
  <c r="AY11" i="7" s="1"/>
  <c r="Z11" i="9" s="1"/>
  <c r="L11" i="5" s="1"/>
  <c r="AG14" i="7"/>
  <c r="AT14" i="7" s="1"/>
  <c r="U14" i="9" s="1"/>
  <c r="G14" i="5" s="1"/>
  <c r="AG8" i="7"/>
  <c r="AT8" i="7" s="1"/>
  <c r="U8" i="9" s="1"/>
  <c r="AL9" i="7"/>
  <c r="AY9" i="7" s="1"/>
  <c r="Z9" i="9" s="1"/>
  <c r="L9" i="5" s="1"/>
  <c r="AK8" i="7"/>
  <c r="AX8" i="7" s="1"/>
  <c r="Y8" i="9" s="1"/>
  <c r="AH7" i="7"/>
  <c r="AU7" i="7" s="1"/>
  <c r="V7" i="9" s="1"/>
  <c r="AH6" i="7"/>
  <c r="AU6" i="7" s="1"/>
  <c r="V6" i="9" s="1"/>
  <c r="AF10" i="7"/>
  <c r="AS10" i="7" s="1"/>
  <c r="T10" i="9" s="1"/>
  <c r="AM4" i="7"/>
  <c r="AZ4" i="7" s="1"/>
  <c r="AA4" i="9" s="1"/>
  <c r="M4" i="5" s="1"/>
  <c r="AE5" i="7"/>
  <c r="AR5" i="7" s="1"/>
  <c r="S5" i="9" s="1"/>
  <c r="E5" i="5" s="1"/>
  <c r="AH8" i="7"/>
  <c r="AU8" i="7" s="1"/>
  <c r="V8" i="9" s="1"/>
  <c r="H8" i="5" s="1"/>
  <c r="AM10" i="7"/>
  <c r="AZ10" i="7" s="1"/>
  <c r="AA10" i="9" s="1"/>
  <c r="M10" i="5" s="1"/>
  <c r="AK11" i="7"/>
  <c r="AX11" i="7" s="1"/>
  <c r="Y11" i="9" s="1"/>
  <c r="AE11" i="7"/>
  <c r="AR11" i="7" s="1"/>
  <c r="S11" i="9" s="1"/>
  <c r="AD7" i="7"/>
  <c r="AQ7" i="7" s="1"/>
  <c r="R7" i="9" s="1"/>
  <c r="M14" i="5"/>
  <c r="G13" i="5"/>
  <c r="H5" i="5"/>
  <c r="AI48" i="8"/>
  <c r="AV48" i="8" s="1"/>
  <c r="AJ52" i="8"/>
  <c r="AW52" i="8" s="1"/>
  <c r="AE46" i="8"/>
  <c r="AR46" i="8" s="1"/>
  <c r="AM50" i="8"/>
  <c r="AZ50" i="8" s="1"/>
  <c r="AD50" i="8"/>
  <c r="AQ50" i="8" s="1"/>
  <c r="AE52" i="8"/>
  <c r="AR52" i="8" s="1"/>
  <c r="AG51" i="8"/>
  <c r="AT51" i="8" s="1"/>
  <c r="AG56" i="8"/>
  <c r="AT56" i="8" s="1"/>
  <c r="AH51" i="8"/>
  <c r="AU51" i="8" s="1"/>
  <c r="AK50" i="8"/>
  <c r="AX50" i="8" s="1"/>
  <c r="AK54" i="8"/>
  <c r="AX54" i="8" s="1"/>
  <c r="AJ54" i="8"/>
  <c r="AW54" i="8" s="1"/>
  <c r="AD55" i="8"/>
  <c r="AQ55" i="8" s="1"/>
  <c r="AM55" i="8"/>
  <c r="AZ55" i="8" s="1"/>
  <c r="AH48" i="8"/>
  <c r="AU48" i="8" s="1"/>
  <c r="AJ47" i="7"/>
  <c r="AW47" i="7" s="1"/>
  <c r="X47" i="9" s="1"/>
  <c r="AC56" i="7"/>
  <c r="AP56" i="7" s="1"/>
  <c r="Q56" i="9" s="1"/>
  <c r="AG47" i="7"/>
  <c r="AT47" i="7" s="1"/>
  <c r="U47" i="9" s="1"/>
  <c r="AE49" i="7"/>
  <c r="AR49" i="7" s="1"/>
  <c r="S49" i="9" s="1"/>
  <c r="AM56" i="7"/>
  <c r="AZ56" i="7" s="1"/>
  <c r="AA56" i="9" s="1"/>
  <c r="AK54" i="7"/>
  <c r="AX54" i="7" s="1"/>
  <c r="Y54" i="9" s="1"/>
  <c r="AF52" i="7"/>
  <c r="AS52" i="7" s="1"/>
  <c r="T52" i="9" s="1"/>
  <c r="AI55" i="7"/>
  <c r="AV55" i="7" s="1"/>
  <c r="W55" i="9" s="1"/>
  <c r="AH49" i="7"/>
  <c r="AU49" i="7" s="1"/>
  <c r="V49" i="9" s="1"/>
  <c r="AF51" i="7"/>
  <c r="AS51" i="7" s="1"/>
  <c r="T51" i="9" s="1"/>
  <c r="AD51" i="7"/>
  <c r="AQ51" i="7" s="1"/>
  <c r="R51" i="9" s="1"/>
  <c r="AE53" i="7"/>
  <c r="AR53" i="7" s="1"/>
  <c r="S53" i="9" s="1"/>
  <c r="AC55" i="7"/>
  <c r="AP55" i="7" s="1"/>
  <c r="Q55" i="9" s="1"/>
  <c r="AC47" i="7"/>
  <c r="AP47" i="7" s="1"/>
  <c r="Q47" i="9" s="1"/>
  <c r="AE55" i="7"/>
  <c r="AR55" i="7" s="1"/>
  <c r="S55" i="9" s="1"/>
  <c r="AK48" i="7"/>
  <c r="AX48" i="7" s="1"/>
  <c r="Y48" i="9" s="1"/>
  <c r="AI50" i="7"/>
  <c r="AV50" i="7" s="1"/>
  <c r="W50" i="9" s="1"/>
  <c r="AF55" i="7"/>
  <c r="AS55" i="7" s="1"/>
  <c r="T55" i="9" s="1"/>
  <c r="AF46" i="7"/>
  <c r="AS46" i="7" s="1"/>
  <c r="T46" i="9" s="1"/>
  <c r="AJ52" i="7"/>
  <c r="AW52" i="7" s="1"/>
  <c r="X52" i="9" s="1"/>
  <c r="AJ46" i="7"/>
  <c r="AW46" i="7" s="1"/>
  <c r="X46" i="9" s="1"/>
  <c r="AH48" i="7"/>
  <c r="AU48" i="7" s="1"/>
  <c r="V48" i="9" s="1"/>
  <c r="AC52" i="7"/>
  <c r="AP52" i="7" s="1"/>
  <c r="Q52" i="9" s="1"/>
  <c r="AH47" i="7"/>
  <c r="AU47" i="7" s="1"/>
  <c r="V47" i="9" s="1"/>
  <c r="AC50" i="7"/>
  <c r="AP50" i="7" s="1"/>
  <c r="Q50" i="9" s="1"/>
  <c r="AH46" i="7"/>
  <c r="AU46" i="7" s="1"/>
  <c r="V46" i="9" s="1"/>
  <c r="AL54" i="7"/>
  <c r="AY54" i="7" s="1"/>
  <c r="Z54" i="9" s="1"/>
  <c r="AI54" i="7"/>
  <c r="AV54" i="7" s="1"/>
  <c r="W54" i="9" s="1"/>
  <c r="AG56" i="7"/>
  <c r="AT56" i="7" s="1"/>
  <c r="U56" i="9" s="1"/>
  <c r="AF50" i="7"/>
  <c r="AS50" i="7" s="1"/>
  <c r="T50" i="9" s="1"/>
  <c r="AH52" i="7"/>
  <c r="AU52" i="7" s="1"/>
  <c r="V52" i="9" s="1"/>
  <c r="AF54" i="7"/>
  <c r="AS54" i="7" s="1"/>
  <c r="T54" i="9" s="1"/>
  <c r="AL52" i="7"/>
  <c r="AY52" i="7" s="1"/>
  <c r="Z52" i="9" s="1"/>
  <c r="AF53" i="7"/>
  <c r="AS53" i="7" s="1"/>
  <c r="T53" i="9" s="1"/>
  <c r="AL55" i="7"/>
  <c r="AY55" i="7" s="1"/>
  <c r="Z55" i="9" s="1"/>
  <c r="AE51" i="7"/>
  <c r="AR51" i="7" s="1"/>
  <c r="S51" i="9" s="1"/>
  <c r="AL49" i="7"/>
  <c r="AY49" i="7" s="1"/>
  <c r="Z49" i="9" s="1"/>
  <c r="AI49" i="7"/>
  <c r="AV49" i="7" s="1"/>
  <c r="W49" i="9" s="1"/>
  <c r="AG51" i="7"/>
  <c r="AT51" i="7" s="1"/>
  <c r="U51" i="9" s="1"/>
  <c r="AD56" i="7"/>
  <c r="AQ56" i="7" s="1"/>
  <c r="R56" i="9" s="1"/>
  <c r="AH51" i="7"/>
  <c r="AU51" i="7" s="1"/>
  <c r="V51" i="9" s="1"/>
  <c r="AM51" i="7"/>
  <c r="AZ51" i="7" s="1"/>
  <c r="AA51" i="9" s="1"/>
  <c r="AK46" i="7"/>
  <c r="AX46" i="7" s="1"/>
  <c r="Y46" i="9" s="1"/>
  <c r="AF49" i="7"/>
  <c r="AS49" i="7" s="1"/>
  <c r="T49" i="9" s="1"/>
  <c r="AJ48" i="7"/>
  <c r="AW48" i="7" s="1"/>
  <c r="X48" i="9" s="1"/>
  <c r="AD48" i="7"/>
  <c r="AQ48" i="7" s="1"/>
  <c r="R48" i="9" s="1"/>
  <c r="AM49" i="7"/>
  <c r="AZ49" i="7" s="1"/>
  <c r="AA49" i="9" s="1"/>
  <c r="AC48" i="7"/>
  <c r="AP48" i="7" s="1"/>
  <c r="Q48" i="9" s="1"/>
  <c r="AJ55" i="7"/>
  <c r="AW55" i="7" s="1"/>
  <c r="X55" i="9" s="1"/>
  <c r="AG55" i="7"/>
  <c r="AT55" i="7" s="1"/>
  <c r="U55" i="9" s="1"/>
  <c r="AG52" i="7"/>
  <c r="AT52" i="7" s="1"/>
  <c r="U52" i="9" s="1"/>
  <c r="AM48" i="7"/>
  <c r="AZ48" i="7" s="1"/>
  <c r="AA48" i="9" s="1"/>
  <c r="AK52" i="7"/>
  <c r="AX52" i="7" s="1"/>
  <c r="Y52" i="9" s="1"/>
  <c r="AI52" i="7"/>
  <c r="AV52" i="7" s="1"/>
  <c r="W52" i="9" s="1"/>
  <c r="AD55" i="7"/>
  <c r="AQ55" i="7" s="1"/>
  <c r="R55" i="9" s="1"/>
  <c r="AL51" i="7"/>
  <c r="AY51" i="7" s="1"/>
  <c r="Z51" i="9" s="1"/>
  <c r="AM53" i="7"/>
  <c r="AZ53" i="7" s="1"/>
  <c r="AA53" i="9" s="1"/>
  <c r="AK55" i="7"/>
  <c r="AX55" i="7" s="1"/>
  <c r="Y55" i="9" s="1"/>
  <c r="AL53" i="7"/>
  <c r="AY53" i="7" s="1"/>
  <c r="Z53" i="9" s="1"/>
  <c r="AJ50" i="7"/>
  <c r="AW50" i="7" s="1"/>
  <c r="X50" i="9" s="1"/>
  <c r="AM47" i="7"/>
  <c r="AZ47" i="7" s="1"/>
  <c r="AA47" i="9" s="1"/>
  <c r="AM55" i="7"/>
  <c r="AZ55" i="7" s="1"/>
  <c r="AA55" i="9" s="1"/>
  <c r="AI56" i="7"/>
  <c r="AV56" i="7" s="1"/>
  <c r="W56" i="9" s="1"/>
  <c r="AF56" i="7"/>
  <c r="AS56" i="7" s="1"/>
  <c r="T56" i="9" s="1"/>
  <c r="AC51" i="7"/>
  <c r="AP51" i="7" s="1"/>
  <c r="Q51" i="9" s="1"/>
  <c r="AI46" i="7"/>
  <c r="AV46" i="7" s="1"/>
  <c r="W46" i="9" s="1"/>
  <c r="AG48" i="7"/>
  <c r="AT48" i="7" s="1"/>
  <c r="U48" i="9" s="1"/>
  <c r="AE50" i="7"/>
  <c r="AR50" i="7" s="1"/>
  <c r="S50" i="9" s="1"/>
  <c r="AM46" i="7"/>
  <c r="AZ46" i="7" s="1"/>
  <c r="AA46" i="9" s="1"/>
  <c r="AE48" i="7"/>
  <c r="AR48" i="7" s="1"/>
  <c r="S48" i="9" s="1"/>
  <c r="AH55" i="7"/>
  <c r="AU55" i="7" s="1"/>
  <c r="V55" i="9" s="1"/>
  <c r="AE47" i="7"/>
  <c r="AR47" i="7" s="1"/>
  <c r="S47" i="9" s="1"/>
  <c r="AH50" i="7"/>
  <c r="AU50" i="7" s="1"/>
  <c r="V50" i="9" s="1"/>
  <c r="AE46" i="7"/>
  <c r="AR46" i="7" s="1"/>
  <c r="S46" i="9" s="1"/>
  <c r="AC54" i="7"/>
  <c r="AP54" i="7" s="1"/>
  <c r="Q54" i="9" s="1"/>
  <c r="C65" i="4"/>
  <c r="AC32" i="7" a="1"/>
  <c r="AC32" i="8" a="1"/>
  <c r="E4" i="5"/>
  <c r="K13" i="5"/>
  <c r="G10" i="5"/>
  <c r="M12" i="5"/>
  <c r="H10" i="5"/>
  <c r="C6" i="5"/>
  <c r="H25" i="5"/>
  <c r="G8" i="5"/>
  <c r="E11" i="5"/>
  <c r="G26" i="5"/>
  <c r="J24" i="5"/>
  <c r="I18" i="5"/>
  <c r="M19" i="5"/>
  <c r="M20" i="5"/>
  <c r="H13" i="5"/>
  <c r="C19" i="5"/>
  <c r="F6" i="5"/>
  <c r="E7" i="5"/>
  <c r="F12" i="5"/>
  <c r="K10" i="5"/>
  <c r="F14" i="5"/>
  <c r="M11" i="5"/>
  <c r="J8" i="5"/>
  <c r="I6" i="5"/>
  <c r="J20" i="5"/>
  <c r="D26" i="5"/>
  <c r="H20" i="5"/>
  <c r="D9" i="5"/>
  <c r="E10" i="5"/>
  <c r="K4" i="5"/>
  <c r="C14" i="5"/>
  <c r="J4" i="5"/>
  <c r="I4" i="5"/>
  <c r="H14" i="5"/>
  <c r="G7" i="5"/>
  <c r="K18" i="5"/>
  <c r="C20" i="5"/>
  <c r="G27" i="5"/>
  <c r="G21" i="5"/>
  <c r="C28" i="5"/>
  <c r="L21" i="5"/>
  <c r="L24" i="5"/>
  <c r="F26" i="5"/>
  <c r="H9" i="5"/>
  <c r="M6" i="5"/>
  <c r="E24" i="5"/>
  <c r="D6" i="5"/>
  <c r="H11" i="5"/>
  <c r="G20" i="5"/>
  <c r="E22" i="5"/>
  <c r="J14" i="5"/>
  <c r="F9" i="5"/>
  <c r="E13" i="5"/>
  <c r="F11" i="5"/>
  <c r="D4" i="5"/>
  <c r="K14" i="5"/>
  <c r="F8" i="5"/>
  <c r="M9" i="5"/>
  <c r="K12" i="5"/>
  <c r="L23" i="5"/>
  <c r="C23" i="5"/>
  <c r="F22" i="5"/>
  <c r="J28" i="5"/>
  <c r="G18" i="5"/>
  <c r="C27" i="5"/>
  <c r="M21" i="5"/>
  <c r="D18" i="5"/>
  <c r="I25" i="5"/>
  <c r="M22" i="5"/>
  <c r="C22" i="5"/>
  <c r="L27" i="5"/>
  <c r="K28" i="5"/>
  <c r="K6" i="5"/>
  <c r="K5" i="5"/>
  <c r="L4" i="5"/>
  <c r="L12" i="5"/>
  <c r="D11" i="5"/>
  <c r="E6" i="5"/>
  <c r="F5" i="5"/>
  <c r="D25" i="5"/>
  <c r="I20" i="5"/>
  <c r="G24" i="5"/>
  <c r="L19" i="5"/>
  <c r="J23" i="5"/>
  <c r="D19" i="5"/>
  <c r="K27" i="5"/>
  <c r="L22" i="5"/>
  <c r="J27" i="5"/>
  <c r="M25" i="5"/>
  <c r="E25" i="5"/>
  <c r="I24" i="5"/>
  <c r="K19" i="5"/>
  <c r="AZ26" i="4"/>
  <c r="N26" i="9" s="1"/>
  <c r="M26" i="5" s="1"/>
  <c r="AH50" i="8" l="1"/>
  <c r="AU50" i="8" s="1"/>
  <c r="AI49" i="8"/>
  <c r="AV49" i="8" s="1"/>
  <c r="AM51" i="8"/>
  <c r="AZ51" i="8" s="1"/>
  <c r="AJ46" i="8"/>
  <c r="AW46" i="8" s="1"/>
  <c r="AE48" i="8"/>
  <c r="AR48" i="8" s="1"/>
  <c r="AJ49" i="8"/>
  <c r="AW49" i="8" s="1"/>
  <c r="AE50" i="8"/>
  <c r="AR50" i="8" s="1"/>
  <c r="AK52" i="8"/>
  <c r="AX52" i="8" s="1"/>
  <c r="AC54" i="8"/>
  <c r="AP54" i="8" s="1"/>
  <c r="AH56" i="8"/>
  <c r="AU56" i="8" s="1"/>
  <c r="AM52" i="8"/>
  <c r="AZ52" i="8" s="1"/>
  <c r="AK47" i="8"/>
  <c r="AX47" i="8" s="1"/>
  <c r="AL48" i="8"/>
  <c r="AY48" i="8" s="1"/>
  <c r="AF52" i="8"/>
  <c r="AS52" i="8" s="1"/>
  <c r="AL54" i="8"/>
  <c r="AY54" i="8" s="1"/>
  <c r="AD54" i="4"/>
  <c r="AQ54" i="4" s="1"/>
  <c r="E54" i="9" s="1"/>
  <c r="AE53" i="4"/>
  <c r="AR53" i="4" s="1"/>
  <c r="F53" i="9" s="1"/>
  <c r="H6" i="5"/>
  <c r="AJ42" i="4"/>
  <c r="AW42" i="4" s="1"/>
  <c r="K42" i="9" s="1"/>
  <c r="AL39" i="4"/>
  <c r="AY39" i="4" s="1"/>
  <c r="M39" i="9" s="1"/>
  <c r="AG55" i="4"/>
  <c r="AT55" i="4" s="1"/>
  <c r="H55" i="9" s="1"/>
  <c r="G55" i="5" s="1"/>
  <c r="AM56" i="4"/>
  <c r="AZ56" i="4" s="1"/>
  <c r="N56" i="9" s="1"/>
  <c r="M56" i="5" s="1"/>
  <c r="AK56" i="4"/>
  <c r="AX56" i="4" s="1"/>
  <c r="L56" i="9" s="1"/>
  <c r="AI55" i="4"/>
  <c r="AV55" i="4" s="1"/>
  <c r="J55" i="9" s="1"/>
  <c r="I55" i="5" s="1"/>
  <c r="AD47" i="4"/>
  <c r="AQ47" i="4" s="1"/>
  <c r="E47" i="9" s="1"/>
  <c r="AD55" i="4"/>
  <c r="AQ55" i="4" s="1"/>
  <c r="E55" i="9" s="1"/>
  <c r="D55" i="5" s="1"/>
  <c r="AC47" i="4"/>
  <c r="AP47" i="4" s="1"/>
  <c r="D47" i="9" s="1"/>
  <c r="AJ49" i="4"/>
  <c r="AW49" i="4" s="1"/>
  <c r="K49" i="9" s="1"/>
  <c r="AH49" i="4"/>
  <c r="AU49" i="4" s="1"/>
  <c r="I49" i="9" s="1"/>
  <c r="H49" i="5" s="1"/>
  <c r="AH48" i="4"/>
  <c r="AU48" i="4" s="1"/>
  <c r="I48" i="9" s="1"/>
  <c r="M27" i="5"/>
  <c r="E20" i="5"/>
  <c r="F28" i="5"/>
  <c r="L8" i="5"/>
  <c r="D20" i="5"/>
  <c r="L5" i="5"/>
  <c r="O14" i="5" s="1"/>
  <c r="R14" i="5" s="1"/>
  <c r="G11" i="5"/>
  <c r="F23" i="5"/>
  <c r="G4" i="5"/>
  <c r="I9" i="5"/>
  <c r="L6" i="5"/>
  <c r="J6" i="5"/>
  <c r="AI50" i="4"/>
  <c r="AV50" i="4" s="1"/>
  <c r="J50" i="9" s="1"/>
  <c r="AL54" i="4"/>
  <c r="AY54" i="4" s="1"/>
  <c r="M54" i="9" s="1"/>
  <c r="L54" i="5" s="1"/>
  <c r="AG42" i="4"/>
  <c r="AT42" i="4" s="1"/>
  <c r="H42" i="9" s="1"/>
  <c r="AD37" i="4"/>
  <c r="AQ37" i="4" s="1"/>
  <c r="E37" i="9" s="1"/>
  <c r="AD56" i="4"/>
  <c r="AQ56" i="4" s="1"/>
  <c r="E56" i="9" s="1"/>
  <c r="D56" i="5" s="1"/>
  <c r="AM53" i="4"/>
  <c r="AZ53" i="4" s="1"/>
  <c r="N53" i="9" s="1"/>
  <c r="AM54" i="4"/>
  <c r="AZ54" i="4" s="1"/>
  <c r="N54" i="9" s="1"/>
  <c r="AK52" i="4"/>
  <c r="AX52" i="4" s="1"/>
  <c r="L52" i="9" s="1"/>
  <c r="K52" i="5" s="1"/>
  <c r="AF47" i="4"/>
  <c r="AS47" i="4" s="1"/>
  <c r="G47" i="9" s="1"/>
  <c r="AI52" i="4"/>
  <c r="AV52" i="4" s="1"/>
  <c r="J52" i="9" s="1"/>
  <c r="I52" i="5" s="1"/>
  <c r="AI51" i="4"/>
  <c r="AV51" i="4" s="1"/>
  <c r="J51" i="9" s="1"/>
  <c r="AD51" i="4"/>
  <c r="AQ51" i="4" s="1"/>
  <c r="E51" i="9" s="1"/>
  <c r="D51" i="5" s="1"/>
  <c r="AJ56" i="4"/>
  <c r="AW56" i="4" s="1"/>
  <c r="K56" i="9" s="1"/>
  <c r="AI46" i="4"/>
  <c r="AV46" i="4" s="1"/>
  <c r="J46" i="9" s="1"/>
  <c r="I21" i="5"/>
  <c r="K26" i="5"/>
  <c r="K22" i="5"/>
  <c r="H12" i="5"/>
  <c r="I8" i="5"/>
  <c r="I27" i="5"/>
  <c r="L13" i="5"/>
  <c r="M8" i="5"/>
  <c r="AG40" i="4"/>
  <c r="AT40" i="4" s="1"/>
  <c r="H40" i="9" s="1"/>
  <c r="AL55" i="4"/>
  <c r="AY55" i="4" s="1"/>
  <c r="M55" i="9" s="1"/>
  <c r="AJ51" i="4"/>
  <c r="AW51" i="4" s="1"/>
  <c r="K51" i="9" s="1"/>
  <c r="AH47" i="4"/>
  <c r="AU47" i="4" s="1"/>
  <c r="I47" i="9" s="1"/>
  <c r="H47" i="5" s="1"/>
  <c r="AF53" i="4"/>
  <c r="AS53" i="4" s="1"/>
  <c r="G53" i="9" s="1"/>
  <c r="AG33" i="4"/>
  <c r="AT33" i="4" s="1"/>
  <c r="H33" i="9" s="1"/>
  <c r="AG37" i="4"/>
  <c r="AT37" i="4" s="1"/>
  <c r="H37" i="9" s="1"/>
  <c r="AG56" i="4"/>
  <c r="AT56" i="4" s="1"/>
  <c r="H56" i="9" s="1"/>
  <c r="AM48" i="4"/>
  <c r="AZ48" i="4" s="1"/>
  <c r="N48" i="9" s="1"/>
  <c r="AH54" i="4"/>
  <c r="AU54" i="4" s="1"/>
  <c r="I54" i="9" s="1"/>
  <c r="AE50" i="4"/>
  <c r="AR50" i="4" s="1"/>
  <c r="F50" i="9" s="1"/>
  <c r="E50" i="5" s="1"/>
  <c r="AH52" i="4"/>
  <c r="AU52" i="4" s="1"/>
  <c r="I52" i="9" s="1"/>
  <c r="H52" i="5" s="1"/>
  <c r="AG54" i="4"/>
  <c r="AT54" i="4" s="1"/>
  <c r="H54" i="9" s="1"/>
  <c r="AG50" i="4"/>
  <c r="AT50" i="4" s="1"/>
  <c r="H50" i="9" s="1"/>
  <c r="AF52" i="4"/>
  <c r="AS52" i="4" s="1"/>
  <c r="G52" i="9" s="1"/>
  <c r="F52" i="5" s="1"/>
  <c r="AF50" i="4"/>
  <c r="AS50" i="4" s="1"/>
  <c r="G50" i="9" s="1"/>
  <c r="AM51" i="4"/>
  <c r="AZ51" i="4" s="1"/>
  <c r="N51" i="9" s="1"/>
  <c r="I5" i="5"/>
  <c r="AK40" i="4"/>
  <c r="AX40" i="4" s="1"/>
  <c r="L40" i="9" s="1"/>
  <c r="AJ53" i="4"/>
  <c r="AW53" i="4" s="1"/>
  <c r="K53" i="9" s="1"/>
  <c r="AF54" i="4"/>
  <c r="AS54" i="4" s="1"/>
  <c r="G54" i="9" s="1"/>
  <c r="AJ40" i="4"/>
  <c r="AW40" i="4" s="1"/>
  <c r="K40" i="9" s="1"/>
  <c r="AF41" i="4"/>
  <c r="AS41" i="4" s="1"/>
  <c r="G41" i="9" s="1"/>
  <c r="AK47" i="4"/>
  <c r="AX47" i="4" s="1"/>
  <c r="L47" i="9" s="1"/>
  <c r="AI49" i="4"/>
  <c r="AV49" i="4" s="1"/>
  <c r="J49" i="9" s="1"/>
  <c r="AC55" i="4"/>
  <c r="AP55" i="4" s="1"/>
  <c r="D55" i="9" s="1"/>
  <c r="C55" i="5" s="1"/>
  <c r="AD49" i="4"/>
  <c r="AQ49" i="4" s="1"/>
  <c r="E49" i="9" s="1"/>
  <c r="AD53" i="4"/>
  <c r="AQ53" i="4" s="1"/>
  <c r="E53" i="9" s="1"/>
  <c r="AL52" i="4"/>
  <c r="AY52" i="4" s="1"/>
  <c r="M52" i="9" s="1"/>
  <c r="AF49" i="4"/>
  <c r="AS49" i="4" s="1"/>
  <c r="G49" i="9" s="1"/>
  <c r="AC49" i="4"/>
  <c r="AP49" i="4" s="1"/>
  <c r="D49" i="9" s="1"/>
  <c r="AH46" i="4"/>
  <c r="AU46" i="4" s="1"/>
  <c r="I46" i="9" s="1"/>
  <c r="AJ39" i="4"/>
  <c r="AW39" i="4" s="1"/>
  <c r="K39" i="9" s="1"/>
  <c r="AG49" i="4"/>
  <c r="AT49" i="4" s="1"/>
  <c r="H49" i="9" s="1"/>
  <c r="AE46" i="4"/>
  <c r="AR46" i="4" s="1"/>
  <c r="F46" i="9" s="1"/>
  <c r="AI54" i="4"/>
  <c r="AV54" i="4" s="1"/>
  <c r="J54" i="9" s="1"/>
  <c r="I54" i="5" s="1"/>
  <c r="AE55" i="4"/>
  <c r="AR55" i="4" s="1"/>
  <c r="F55" i="9" s="1"/>
  <c r="E55" i="5" s="1"/>
  <c r="AK51" i="4"/>
  <c r="AX51" i="4" s="1"/>
  <c r="L51" i="9" s="1"/>
  <c r="AM46" i="4"/>
  <c r="AZ46" i="4" s="1"/>
  <c r="N46" i="9" s="1"/>
  <c r="M46" i="5" s="1"/>
  <c r="AK48" i="4"/>
  <c r="AX48" i="4" s="1"/>
  <c r="L48" i="9" s="1"/>
  <c r="K48" i="5" s="1"/>
  <c r="AJ54" i="4"/>
  <c r="AW54" i="4" s="1"/>
  <c r="K54" i="9" s="1"/>
  <c r="AC50" i="4"/>
  <c r="AP50" i="4" s="1"/>
  <c r="D50" i="9" s="1"/>
  <c r="C50" i="5" s="1"/>
  <c r="AE52" i="4"/>
  <c r="AR52" i="4" s="1"/>
  <c r="F52" i="9" s="1"/>
  <c r="AE32" i="4"/>
  <c r="AR32" i="4" s="1"/>
  <c r="F32" i="9" s="1"/>
  <c r="AK33" i="4"/>
  <c r="AX33" i="4" s="1"/>
  <c r="L33" i="9" s="1"/>
  <c r="AF56" i="4"/>
  <c r="AS56" i="4" s="1"/>
  <c r="G56" i="9" s="1"/>
  <c r="AE56" i="4"/>
  <c r="AR56" i="4" s="1"/>
  <c r="F56" i="9" s="1"/>
  <c r="AK53" i="4"/>
  <c r="AX53" i="4" s="1"/>
  <c r="L53" i="9" s="1"/>
  <c r="AL49" i="4"/>
  <c r="AY49" i="4" s="1"/>
  <c r="M49" i="9" s="1"/>
  <c r="AG51" i="4"/>
  <c r="AT51" i="4" s="1"/>
  <c r="H51" i="9" s="1"/>
  <c r="AK46" i="4"/>
  <c r="AX46" i="4" s="1"/>
  <c r="L46" i="9" s="1"/>
  <c r="K46" i="5" s="1"/>
  <c r="AK54" i="4"/>
  <c r="AX54" i="4" s="1"/>
  <c r="L54" i="9" s="1"/>
  <c r="K54" i="5" s="1"/>
  <c r="AI38" i="4"/>
  <c r="AV38" i="4" s="1"/>
  <c r="J38" i="9" s="1"/>
  <c r="AM39" i="4"/>
  <c r="AZ39" i="4" s="1"/>
  <c r="N39" i="9" s="1"/>
  <c r="AM49" i="4"/>
  <c r="AZ49" i="4" s="1"/>
  <c r="N49" i="9" s="1"/>
  <c r="AC56" i="4"/>
  <c r="AP56" i="4" s="1"/>
  <c r="D56" i="9" s="1"/>
  <c r="AG52" i="4"/>
  <c r="AT52" i="4" s="1"/>
  <c r="H52" i="9" s="1"/>
  <c r="AE49" i="4"/>
  <c r="AR49" i="4" s="1"/>
  <c r="F49" i="9" s="1"/>
  <c r="AD48" i="4"/>
  <c r="AQ48" i="4" s="1"/>
  <c r="E48" i="9" s="1"/>
  <c r="D48" i="5" s="1"/>
  <c r="AC52" i="4"/>
  <c r="AP52" i="4" s="1"/>
  <c r="D52" i="9" s="1"/>
  <c r="C52" i="5" s="1"/>
  <c r="AI48" i="4"/>
  <c r="AV48" i="4" s="1"/>
  <c r="J48" i="9" s="1"/>
  <c r="AG53" i="4"/>
  <c r="AT53" i="4" s="1"/>
  <c r="H53" i="9" s="1"/>
  <c r="AJ46" i="4"/>
  <c r="AW46" i="4" s="1"/>
  <c r="K46" i="9" s="1"/>
  <c r="J46" i="5" s="1"/>
  <c r="I26" i="5"/>
  <c r="M5" i="5"/>
  <c r="F7" i="5"/>
  <c r="G19" i="5"/>
  <c r="C56" i="5"/>
  <c r="I46" i="5"/>
  <c r="J19" i="5"/>
  <c r="L26" i="5"/>
  <c r="F50" i="5"/>
  <c r="F4" i="5"/>
  <c r="C8" i="5"/>
  <c r="M13" i="5"/>
  <c r="F13" i="5"/>
  <c r="J13" i="5"/>
  <c r="L52" i="5"/>
  <c r="J10" i="5"/>
  <c r="E14" i="5"/>
  <c r="AM41" i="4"/>
  <c r="AZ41" i="4" s="1"/>
  <c r="N41" i="9" s="1"/>
  <c r="AL40" i="4"/>
  <c r="AY40" i="4" s="1"/>
  <c r="M40" i="9" s="1"/>
  <c r="AM38" i="4"/>
  <c r="AZ38" i="4" s="1"/>
  <c r="N38" i="9" s="1"/>
  <c r="AH35" i="4"/>
  <c r="AU35" i="4" s="1"/>
  <c r="I35" i="9" s="1"/>
  <c r="AI34" i="4"/>
  <c r="AV34" i="4" s="1"/>
  <c r="J34" i="9" s="1"/>
  <c r="AI39" i="4"/>
  <c r="AV39" i="4" s="1"/>
  <c r="J39" i="9" s="1"/>
  <c r="AJ34" i="4"/>
  <c r="AW34" i="4" s="1"/>
  <c r="K34" i="9" s="1"/>
  <c r="AG34" i="4"/>
  <c r="AT34" i="4" s="1"/>
  <c r="H34" i="9" s="1"/>
  <c r="AJ38" i="4"/>
  <c r="AW38" i="4" s="1"/>
  <c r="K38" i="9" s="1"/>
  <c r="AC32" i="4"/>
  <c r="AP32" i="4" s="1"/>
  <c r="D32" i="9" s="1"/>
  <c r="AI36" i="4"/>
  <c r="AV36" i="4" s="1"/>
  <c r="J36" i="9" s="1"/>
  <c r="AM42" i="4"/>
  <c r="AZ42" i="4" s="1"/>
  <c r="N42" i="9" s="1"/>
  <c r="AJ32" i="4"/>
  <c r="AW32" i="4" s="1"/>
  <c r="K32" i="9" s="1"/>
  <c r="AI32" i="4"/>
  <c r="AV32" i="4" s="1"/>
  <c r="J32" i="9" s="1"/>
  <c r="AE35" i="4"/>
  <c r="AR35" i="4" s="1"/>
  <c r="F35" i="9" s="1"/>
  <c r="AK34" i="4"/>
  <c r="AX34" i="4" s="1"/>
  <c r="L34" i="9" s="1"/>
  <c r="AC34" i="4"/>
  <c r="AP34" i="4" s="1"/>
  <c r="D34" i="9" s="1"/>
  <c r="AM32" i="4"/>
  <c r="AZ32" i="4" s="1"/>
  <c r="N32" i="9" s="1"/>
  <c r="AK36" i="4"/>
  <c r="AX36" i="4" s="1"/>
  <c r="L36" i="9" s="1"/>
  <c r="AD33" i="4"/>
  <c r="AQ33" i="4" s="1"/>
  <c r="E33" i="9" s="1"/>
  <c r="AD38" i="4"/>
  <c r="AQ38" i="4" s="1"/>
  <c r="E38" i="9" s="1"/>
  <c r="AL36" i="4"/>
  <c r="AY36" i="4" s="1"/>
  <c r="M36" i="9" s="1"/>
  <c r="AE34" i="4"/>
  <c r="AR34" i="4" s="1"/>
  <c r="F34" i="9" s="1"/>
  <c r="AJ41" i="4"/>
  <c r="AW41" i="4" s="1"/>
  <c r="K41" i="9" s="1"/>
  <c r="AC33" i="4"/>
  <c r="AP33" i="4" s="1"/>
  <c r="D33" i="9" s="1"/>
  <c r="AC42" i="4"/>
  <c r="AP42" i="4" s="1"/>
  <c r="D42" i="9" s="1"/>
  <c r="AF38" i="4"/>
  <c r="AS38" i="4" s="1"/>
  <c r="G38" i="9" s="1"/>
  <c r="AI41" i="4"/>
  <c r="AV41" i="4" s="1"/>
  <c r="J41" i="9" s="1"/>
  <c r="AM40" i="4"/>
  <c r="AZ40" i="4" s="1"/>
  <c r="N40" i="9" s="1"/>
  <c r="AC40" i="4"/>
  <c r="AP40" i="4" s="1"/>
  <c r="D40" i="9" s="1"/>
  <c r="AJ36" i="4"/>
  <c r="AW36" i="4" s="1"/>
  <c r="K36" i="9" s="1"/>
  <c r="AE42" i="4"/>
  <c r="AR42" i="4" s="1"/>
  <c r="F42" i="9" s="1"/>
  <c r="AL32" i="4"/>
  <c r="AY32" i="4" s="1"/>
  <c r="M32" i="9" s="1"/>
  <c r="AC35" i="4"/>
  <c r="AP35" i="4" s="1"/>
  <c r="D35" i="9" s="1"/>
  <c r="AM35" i="4"/>
  <c r="AZ35" i="4" s="1"/>
  <c r="N35" i="9" s="1"/>
  <c r="AD40" i="4"/>
  <c r="AQ40" i="4" s="1"/>
  <c r="E40" i="9" s="1"/>
  <c r="AK37" i="4"/>
  <c r="AX37" i="4" s="1"/>
  <c r="L37" i="9" s="1"/>
  <c r="AF33" i="4"/>
  <c r="AS33" i="4" s="1"/>
  <c r="G33" i="9" s="1"/>
  <c r="AI40" i="4"/>
  <c r="AV40" i="4" s="1"/>
  <c r="J40" i="9" s="1"/>
  <c r="AG35" i="4"/>
  <c r="AT35" i="4" s="1"/>
  <c r="H35" i="9" s="1"/>
  <c r="AJ33" i="4"/>
  <c r="AW33" i="4" s="1"/>
  <c r="K33" i="9" s="1"/>
  <c r="AH32" i="4"/>
  <c r="AU32" i="4" s="1"/>
  <c r="I32" i="9" s="1"/>
  <c r="AM34" i="4"/>
  <c r="AZ34" i="4" s="1"/>
  <c r="N34" i="9" s="1"/>
  <c r="AE36" i="4"/>
  <c r="AR36" i="4" s="1"/>
  <c r="F36" i="9" s="1"/>
  <c r="AL42" i="4"/>
  <c r="AY42" i="4" s="1"/>
  <c r="M42" i="9" s="1"/>
  <c r="AH56" i="4"/>
  <c r="AU56" i="4" s="1"/>
  <c r="I56" i="9" s="1"/>
  <c r="AJ47" i="4"/>
  <c r="AW47" i="4" s="1"/>
  <c r="K47" i="9" s="1"/>
  <c r="J47" i="5" s="1"/>
  <c r="AF55" i="4"/>
  <c r="AS55" i="4" s="1"/>
  <c r="G55" i="9" s="1"/>
  <c r="F55" i="5" s="1"/>
  <c r="AM47" i="4"/>
  <c r="AZ47" i="4" s="1"/>
  <c r="N47" i="9" s="1"/>
  <c r="M47" i="5" s="1"/>
  <c r="AJ48" i="4"/>
  <c r="AW48" i="4" s="1"/>
  <c r="K48" i="9" s="1"/>
  <c r="J48" i="5" s="1"/>
  <c r="AD52" i="4"/>
  <c r="AQ52" i="4" s="1"/>
  <c r="E52" i="9" s="1"/>
  <c r="AC53" i="4"/>
  <c r="AP53" i="4" s="1"/>
  <c r="D53" i="9" s="1"/>
  <c r="AH50" i="4"/>
  <c r="AU50" i="4" s="1"/>
  <c r="I50" i="9" s="1"/>
  <c r="H50" i="5" s="1"/>
  <c r="AH53" i="4"/>
  <c r="AU53" i="4" s="1"/>
  <c r="I53" i="9" s="1"/>
  <c r="AF48" i="4"/>
  <c r="AS48" i="4" s="1"/>
  <c r="G48" i="9" s="1"/>
  <c r="AH51" i="4"/>
  <c r="AU51" i="4" s="1"/>
  <c r="I51" i="9" s="1"/>
  <c r="AE51" i="4"/>
  <c r="AR51" i="4" s="1"/>
  <c r="F51" i="9" s="1"/>
  <c r="E51" i="5" s="1"/>
  <c r="AI53" i="4"/>
  <c r="AV53" i="4" s="1"/>
  <c r="J53" i="9" s="1"/>
  <c r="AK50" i="4"/>
  <c r="AX50" i="4" s="1"/>
  <c r="L50" i="9" s="1"/>
  <c r="AM52" i="4"/>
  <c r="AZ52" i="4" s="1"/>
  <c r="N52" i="9" s="1"/>
  <c r="AH56" i="7"/>
  <c r="AU56" i="7" s="1"/>
  <c r="V56" i="9" s="1"/>
  <c r="AD50" i="7"/>
  <c r="AQ50" i="7" s="1"/>
  <c r="R50" i="9" s="1"/>
  <c r="AE56" i="7"/>
  <c r="AR56" i="7" s="1"/>
  <c r="S56" i="9" s="1"/>
  <c r="E56" i="5" s="1"/>
  <c r="AJ56" i="7"/>
  <c r="AW56" i="7" s="1"/>
  <c r="X56" i="9" s="1"/>
  <c r="J56" i="5" s="1"/>
  <c r="AM52" i="7"/>
  <c r="AZ52" i="7" s="1"/>
  <c r="AA52" i="9" s="1"/>
  <c r="AK51" i="7"/>
  <c r="AX51" i="7" s="1"/>
  <c r="Y51" i="9" s="1"/>
  <c r="AK47" i="7"/>
  <c r="AX47" i="7" s="1"/>
  <c r="Y47" i="9" s="1"/>
  <c r="K47" i="5" s="1"/>
  <c r="AM54" i="7"/>
  <c r="AZ54" i="7" s="1"/>
  <c r="AA54" i="9" s="1"/>
  <c r="AC46" i="7"/>
  <c r="AP46" i="7" s="1"/>
  <c r="Q46" i="9" s="1"/>
  <c r="AD49" i="7"/>
  <c r="AQ49" i="7" s="1"/>
  <c r="R49" i="9" s="1"/>
  <c r="AK56" i="7"/>
  <c r="AX56" i="7" s="1"/>
  <c r="Y56" i="9" s="1"/>
  <c r="AC49" i="7"/>
  <c r="AP49" i="7" s="1"/>
  <c r="Q49" i="9" s="1"/>
  <c r="C49" i="5" s="1"/>
  <c r="AH53" i="7"/>
  <c r="AU53" i="7" s="1"/>
  <c r="V53" i="9" s="1"/>
  <c r="AI51" i="7"/>
  <c r="AV51" i="7" s="1"/>
  <c r="W51" i="9" s="1"/>
  <c r="I51" i="5" s="1"/>
  <c r="AG49" i="7"/>
  <c r="AT49" i="7" s="1"/>
  <c r="U49" i="9" s="1"/>
  <c r="G49" i="5" s="1"/>
  <c r="AE54" i="8"/>
  <c r="AR54" i="8" s="1"/>
  <c r="AI56" i="8"/>
  <c r="AV56" i="8" s="1"/>
  <c r="AD46" i="8"/>
  <c r="AQ46" i="8" s="1"/>
  <c r="AC51" i="8"/>
  <c r="AP51" i="8" s="1"/>
  <c r="AC52" i="8"/>
  <c r="AP52" i="8" s="1"/>
  <c r="K53" i="5"/>
  <c r="AI47" i="4"/>
  <c r="AV47" i="4" s="1"/>
  <c r="J47" i="9" s="1"/>
  <c r="I47" i="5" s="1"/>
  <c r="AL56" i="4"/>
  <c r="AY56" i="4" s="1"/>
  <c r="M56" i="9" s="1"/>
  <c r="AC51" i="4"/>
  <c r="AP51" i="4" s="1"/>
  <c r="D51" i="9" s="1"/>
  <c r="C51" i="5" s="1"/>
  <c r="AC48" i="4"/>
  <c r="AP48" i="4" s="1"/>
  <c r="D48" i="9" s="1"/>
  <c r="AM55" i="4"/>
  <c r="AZ55" i="4" s="1"/>
  <c r="N55" i="9" s="1"/>
  <c r="AM50" i="4"/>
  <c r="AZ50" i="4" s="1"/>
  <c r="N50" i="9" s="1"/>
  <c r="AD50" i="4"/>
  <c r="AQ50" i="4" s="1"/>
  <c r="E50" i="9" s="1"/>
  <c r="D50" i="5" s="1"/>
  <c r="AK49" i="4"/>
  <c r="AX49" i="4" s="1"/>
  <c r="L49" i="9" s="1"/>
  <c r="AE54" i="4"/>
  <c r="AR54" i="4" s="1"/>
  <c r="F54" i="9" s="1"/>
  <c r="AE47" i="4"/>
  <c r="AR47" i="4" s="1"/>
  <c r="F47" i="9" s="1"/>
  <c r="AL48" i="4"/>
  <c r="AY48" i="4" s="1"/>
  <c r="M48" i="9" s="1"/>
  <c r="AK55" i="4"/>
  <c r="AX55" i="4" s="1"/>
  <c r="L55" i="9" s="1"/>
  <c r="K55" i="5" s="1"/>
  <c r="AI56" i="4"/>
  <c r="AV56" i="4" s="1"/>
  <c r="J56" i="9" s="1"/>
  <c r="AG47" i="4"/>
  <c r="AT47" i="4" s="1"/>
  <c r="H47" i="9" s="1"/>
  <c r="G47" i="5" s="1"/>
  <c r="AE48" i="4"/>
  <c r="AR48" i="4" s="1"/>
  <c r="F48" i="9" s="1"/>
  <c r="E48" i="5" s="1"/>
  <c r="AC46" i="4"/>
  <c r="AP46" i="4" s="1"/>
  <c r="D46" i="9" s="1"/>
  <c r="AJ54" i="7"/>
  <c r="AW54" i="7" s="1"/>
  <c r="X54" i="9" s="1"/>
  <c r="J54" i="5" s="1"/>
  <c r="AL46" i="7"/>
  <c r="AY46" i="7" s="1"/>
  <c r="Z46" i="9" s="1"/>
  <c r="AE52" i="7"/>
  <c r="AR52" i="7" s="1"/>
  <c r="S52" i="9" s="1"/>
  <c r="E52" i="5" s="1"/>
  <c r="AG53" i="7"/>
  <c r="AT53" i="7" s="1"/>
  <c r="U53" i="9" s="1"/>
  <c r="AG50" i="7"/>
  <c r="AT50" i="7" s="1"/>
  <c r="U50" i="9" s="1"/>
  <c r="AL50" i="7"/>
  <c r="AY50" i="7" s="1"/>
  <c r="Z50" i="9" s="1"/>
  <c r="AG54" i="7"/>
  <c r="AT54" i="7" s="1"/>
  <c r="U54" i="9" s="1"/>
  <c r="AD53" i="7"/>
  <c r="AQ53" i="7" s="1"/>
  <c r="R53" i="9" s="1"/>
  <c r="AE54" i="7"/>
  <c r="AR54" i="7" s="1"/>
  <c r="S54" i="9" s="1"/>
  <c r="AF47" i="7"/>
  <c r="AS47" i="7" s="1"/>
  <c r="T47" i="9" s="1"/>
  <c r="AK49" i="7"/>
  <c r="AX49" i="7" s="1"/>
  <c r="Y49" i="9" s="1"/>
  <c r="AL48" i="7"/>
  <c r="AY48" i="7" s="1"/>
  <c r="Z48" i="9" s="1"/>
  <c r="AJ51" i="7"/>
  <c r="AW51" i="7" s="1"/>
  <c r="X51" i="9" s="1"/>
  <c r="AF48" i="7"/>
  <c r="AS48" i="7" s="1"/>
  <c r="T48" i="9" s="1"/>
  <c r="AL47" i="7"/>
  <c r="AY47" i="7" s="1"/>
  <c r="Z47" i="9" s="1"/>
  <c r="AL50" i="8"/>
  <c r="AY50" i="8" s="1"/>
  <c r="AG52" i="8"/>
  <c r="AT52" i="8" s="1"/>
  <c r="AH49" i="8"/>
  <c r="AU49" i="8" s="1"/>
  <c r="AF46" i="8"/>
  <c r="AS46" i="8" s="1"/>
  <c r="AL52" i="8"/>
  <c r="AY52" i="8" s="1"/>
  <c r="AF46" i="4"/>
  <c r="AS46" i="4" s="1"/>
  <c r="G46" i="9" s="1"/>
  <c r="AL53" i="4"/>
  <c r="AY53" i="4" s="1"/>
  <c r="M53" i="9" s="1"/>
  <c r="AL51" i="4"/>
  <c r="AY51" i="4" s="1"/>
  <c r="M51" i="9" s="1"/>
  <c r="L51" i="5" s="1"/>
  <c r="AJ50" i="4"/>
  <c r="AW50" i="4" s="1"/>
  <c r="K50" i="9" s="1"/>
  <c r="J50" i="5" s="1"/>
  <c r="AJ52" i="4"/>
  <c r="AW52" i="4" s="1"/>
  <c r="K52" i="9" s="1"/>
  <c r="AJ55" i="4"/>
  <c r="AW55" i="4" s="1"/>
  <c r="K55" i="9" s="1"/>
  <c r="AL46" i="4"/>
  <c r="AY46" i="4" s="1"/>
  <c r="M46" i="9" s="1"/>
  <c r="L46" i="5" s="1"/>
  <c r="AL47" i="4"/>
  <c r="AY47" i="4" s="1"/>
  <c r="M47" i="9" s="1"/>
  <c r="AF51" i="4"/>
  <c r="AS51" i="4" s="1"/>
  <c r="G51" i="9" s="1"/>
  <c r="F51" i="5" s="1"/>
  <c r="AH55" i="4"/>
  <c r="AU55" i="4" s="1"/>
  <c r="I55" i="9" s="1"/>
  <c r="H55" i="5" s="1"/>
  <c r="AG48" i="4"/>
  <c r="AT48" i="4" s="1"/>
  <c r="H48" i="9" s="1"/>
  <c r="G48" i="5" s="1"/>
  <c r="AD46" i="4"/>
  <c r="AQ46" i="4" s="1"/>
  <c r="E46" i="9" s="1"/>
  <c r="AC54" i="4"/>
  <c r="AP54" i="4" s="1"/>
  <c r="D54" i="9" s="1"/>
  <c r="C54" i="5" s="1"/>
  <c r="AG46" i="4"/>
  <c r="AT46" i="4" s="1"/>
  <c r="H46" i="9" s="1"/>
  <c r="AC53" i="7"/>
  <c r="AP53" i="7" s="1"/>
  <c r="Q53" i="9" s="1"/>
  <c r="AK50" i="7"/>
  <c r="AX50" i="7" s="1"/>
  <c r="Y50" i="9" s="1"/>
  <c r="AI53" i="7"/>
  <c r="AV53" i="7" s="1"/>
  <c r="W53" i="9" s="1"/>
  <c r="AJ49" i="7"/>
  <c r="AW49" i="7" s="1"/>
  <c r="X49" i="9" s="1"/>
  <c r="AD46" i="7"/>
  <c r="AQ46" i="7" s="1"/>
  <c r="R46" i="9" s="1"/>
  <c r="AG46" i="7"/>
  <c r="AT46" i="7" s="1"/>
  <c r="U46" i="9" s="1"/>
  <c r="G46" i="5" s="1"/>
  <c r="AI47" i="7"/>
  <c r="AV47" i="7" s="1"/>
  <c r="W47" i="9" s="1"/>
  <c r="AD47" i="7"/>
  <c r="AQ47" i="7" s="1"/>
  <c r="R47" i="9" s="1"/>
  <c r="AM50" i="7"/>
  <c r="AZ50" i="7" s="1"/>
  <c r="AA50" i="9" s="1"/>
  <c r="M50" i="5" s="1"/>
  <c r="AD52" i="7"/>
  <c r="AQ52" i="7" s="1"/>
  <c r="R52" i="9" s="1"/>
  <c r="AJ53" i="7"/>
  <c r="AW53" i="7" s="1"/>
  <c r="X53" i="9" s="1"/>
  <c r="AL56" i="7"/>
  <c r="AY56" i="7" s="1"/>
  <c r="Z56" i="9" s="1"/>
  <c r="AD54" i="7"/>
  <c r="AQ54" i="7" s="1"/>
  <c r="R54" i="9" s="1"/>
  <c r="D54" i="5" s="1"/>
  <c r="AH54" i="7"/>
  <c r="AU54" i="7" s="1"/>
  <c r="V54" i="9" s="1"/>
  <c r="H54" i="5" s="1"/>
  <c r="AI48" i="7"/>
  <c r="AV48" i="7" s="1"/>
  <c r="W48" i="9" s="1"/>
  <c r="I48" i="5" s="1"/>
  <c r="AJ56" i="8"/>
  <c r="AW56" i="8" s="1"/>
  <c r="AI54" i="8"/>
  <c r="AV54" i="8" s="1"/>
  <c r="AF50" i="8"/>
  <c r="AS50" i="8" s="1"/>
  <c r="AD52" i="8"/>
  <c r="AQ52" i="8" s="1"/>
  <c r="AK49" i="8"/>
  <c r="AX49" i="8" s="1"/>
  <c r="J49" i="5"/>
  <c r="G53" i="5"/>
  <c r="E46" i="5"/>
  <c r="G56" i="5"/>
  <c r="G54" i="5"/>
  <c r="H46" i="5"/>
  <c r="D7" i="5"/>
  <c r="K11" i="5"/>
  <c r="I12" i="5"/>
  <c r="E21" i="5"/>
  <c r="H22" i="5"/>
  <c r="F19" i="5"/>
  <c r="K24" i="5"/>
  <c r="K21" i="5"/>
  <c r="D22" i="5"/>
  <c r="AE41" i="4"/>
  <c r="AR41" i="4" s="1"/>
  <c r="F41" i="9" s="1"/>
  <c r="AI37" i="4"/>
  <c r="AV37" i="4" s="1"/>
  <c r="J37" i="9" s="1"/>
  <c r="AI33" i="4"/>
  <c r="AV33" i="4" s="1"/>
  <c r="J33" i="9" s="1"/>
  <c r="AG36" i="4"/>
  <c r="AT36" i="4" s="1"/>
  <c r="H36" i="9" s="1"/>
  <c r="AL34" i="4"/>
  <c r="AY34" i="4" s="1"/>
  <c r="M34" i="9" s="1"/>
  <c r="AM36" i="4"/>
  <c r="AZ36" i="4" s="1"/>
  <c r="N36" i="9" s="1"/>
  <c r="AF35" i="4"/>
  <c r="AS35" i="4" s="1"/>
  <c r="G35" i="9" s="1"/>
  <c r="AC39" i="4"/>
  <c r="AP39" i="4" s="1"/>
  <c r="D39" i="9" s="1"/>
  <c r="AF40" i="4"/>
  <c r="AS40" i="4" s="1"/>
  <c r="G40" i="9" s="1"/>
  <c r="AE33" i="4"/>
  <c r="AR33" i="4" s="1"/>
  <c r="F33" i="9" s="1"/>
  <c r="AK39" i="4"/>
  <c r="AX39" i="4" s="1"/>
  <c r="L39" i="9" s="1"/>
  <c r="AD34" i="4"/>
  <c r="AQ34" i="4" s="1"/>
  <c r="E34" i="9" s="1"/>
  <c r="AI42" i="4"/>
  <c r="AV42" i="4" s="1"/>
  <c r="J42" i="9" s="1"/>
  <c r="AK38" i="4"/>
  <c r="AX38" i="4" s="1"/>
  <c r="L38" i="9" s="1"/>
  <c r="AH38" i="4"/>
  <c r="AU38" i="4" s="1"/>
  <c r="I38" i="9" s="1"/>
  <c r="AM37" i="4"/>
  <c r="AZ37" i="4" s="1"/>
  <c r="N37" i="9" s="1"/>
  <c r="AL41" i="4"/>
  <c r="AY41" i="4" s="1"/>
  <c r="M41" i="9" s="1"/>
  <c r="AD36" i="4"/>
  <c r="AQ36" i="4" s="1"/>
  <c r="E36" i="9" s="1"/>
  <c r="AK42" i="4"/>
  <c r="AX42" i="4" s="1"/>
  <c r="L42" i="9" s="1"/>
  <c r="AD41" i="4"/>
  <c r="AQ41" i="4" s="1"/>
  <c r="E41" i="9" s="1"/>
  <c r="AF36" i="4"/>
  <c r="AS36" i="4" s="1"/>
  <c r="G36" i="9" s="1"/>
  <c r="AK32" i="4"/>
  <c r="AX32" i="4" s="1"/>
  <c r="L32" i="9" s="1"/>
  <c r="AK35" i="4"/>
  <c r="AX35" i="4" s="1"/>
  <c r="L35" i="9" s="1"/>
  <c r="AG41" i="4"/>
  <c r="AT41" i="4" s="1"/>
  <c r="H41" i="9" s="1"/>
  <c r="AH41" i="4"/>
  <c r="AU41" i="4" s="1"/>
  <c r="I41" i="9" s="1"/>
  <c r="AL35" i="4"/>
  <c r="AY35" i="4" s="1"/>
  <c r="M35" i="9" s="1"/>
  <c r="AF37" i="4"/>
  <c r="AS37" i="4" s="1"/>
  <c r="G37" i="9" s="1"/>
  <c r="AH33" i="4"/>
  <c r="AU33" i="4" s="1"/>
  <c r="I33" i="9" s="1"/>
  <c r="AE37" i="4"/>
  <c r="AR37" i="4" s="1"/>
  <c r="F37" i="9" s="1"/>
  <c r="AJ37" i="4"/>
  <c r="AW37" i="4" s="1"/>
  <c r="K37" i="9" s="1"/>
  <c r="AD42" i="4"/>
  <c r="AQ42" i="4" s="1"/>
  <c r="E42" i="9" s="1"/>
  <c r="AE40" i="4"/>
  <c r="AR40" i="4" s="1"/>
  <c r="F40" i="9" s="1"/>
  <c r="AL33" i="4"/>
  <c r="AY33" i="4" s="1"/>
  <c r="M33" i="9" s="1"/>
  <c r="AF39" i="4"/>
  <c r="AS39" i="4" s="1"/>
  <c r="G39" i="9" s="1"/>
  <c r="AH34" i="4"/>
  <c r="AU34" i="4" s="1"/>
  <c r="I34" i="9" s="1"/>
  <c r="AE38" i="4"/>
  <c r="AR38" i="4" s="1"/>
  <c r="F38" i="9" s="1"/>
  <c r="AH36" i="4"/>
  <c r="AU36" i="4" s="1"/>
  <c r="I36" i="9" s="1"/>
  <c r="AE39" i="4"/>
  <c r="AR39" i="4" s="1"/>
  <c r="F39" i="9" s="1"/>
  <c r="AK41" i="4"/>
  <c r="AX41" i="4" s="1"/>
  <c r="L41" i="9" s="1"/>
  <c r="AL38" i="4"/>
  <c r="AY38" i="4" s="1"/>
  <c r="M38" i="9" s="1"/>
  <c r="AM33" i="4"/>
  <c r="AZ33" i="4" s="1"/>
  <c r="N33" i="9" s="1"/>
  <c r="AF34" i="4"/>
  <c r="AS34" i="4" s="1"/>
  <c r="G34" i="9" s="1"/>
  <c r="AD32" i="4"/>
  <c r="AQ32" i="4" s="1"/>
  <c r="E32" i="9" s="1"/>
  <c r="AC36" i="4"/>
  <c r="AP36" i="4" s="1"/>
  <c r="D36" i="9" s="1"/>
  <c r="AL37" i="4"/>
  <c r="AY37" i="4" s="1"/>
  <c r="M37" i="9" s="1"/>
  <c r="AC41" i="4"/>
  <c r="AP41" i="4" s="1"/>
  <c r="D41" i="9" s="1"/>
  <c r="AC37" i="4"/>
  <c r="AP37" i="4" s="1"/>
  <c r="D37" i="9" s="1"/>
  <c r="AH37" i="4"/>
  <c r="AU37" i="4" s="1"/>
  <c r="I37" i="9" s="1"/>
  <c r="AH40" i="4"/>
  <c r="AU40" i="4" s="1"/>
  <c r="I40" i="9" s="1"/>
  <c r="AH42" i="4"/>
  <c r="AU42" i="4" s="1"/>
  <c r="I42" i="9" s="1"/>
  <c r="AG38" i="4"/>
  <c r="AT38" i="4" s="1"/>
  <c r="H38" i="9" s="1"/>
  <c r="AJ35" i="4"/>
  <c r="AW35" i="4" s="1"/>
  <c r="K35" i="9" s="1"/>
  <c r="AD35" i="4"/>
  <c r="AQ35" i="4" s="1"/>
  <c r="E35" i="9" s="1"/>
  <c r="AF42" i="4"/>
  <c r="AS42" i="4" s="1"/>
  <c r="G42" i="9" s="1"/>
  <c r="AG39" i="4"/>
  <c r="AT39" i="4" s="1"/>
  <c r="H39" i="9" s="1"/>
  <c r="AF32" i="4"/>
  <c r="AS32" i="4" s="1"/>
  <c r="G32" i="9" s="1"/>
  <c r="AD39" i="4"/>
  <c r="AQ39" i="4" s="1"/>
  <c r="E39" i="9" s="1"/>
  <c r="AC38" i="4"/>
  <c r="AP38" i="4" s="1"/>
  <c r="D38" i="9" s="1"/>
  <c r="AI35" i="4"/>
  <c r="AV35" i="4" s="1"/>
  <c r="J35" i="9" s="1"/>
  <c r="AH39" i="4"/>
  <c r="AU39" i="4" s="1"/>
  <c r="I39" i="9" s="1"/>
  <c r="AI47" i="8"/>
  <c r="AV47" i="8" s="1"/>
  <c r="AG48" i="8"/>
  <c r="AT48" i="8" s="1"/>
  <c r="AH47" i="8"/>
  <c r="AU47" i="8" s="1"/>
  <c r="AM48" i="8"/>
  <c r="AZ48" i="8" s="1"/>
  <c r="AI51" i="8"/>
  <c r="AV51" i="8" s="1"/>
  <c r="AG55" i="8"/>
  <c r="AT55" i="8" s="1"/>
  <c r="AH46" i="8"/>
  <c r="AU46" i="8" s="1"/>
  <c r="AF55" i="8"/>
  <c r="AS55" i="8" s="1"/>
  <c r="AG46" i="8"/>
  <c r="AT46" i="8" s="1"/>
  <c r="AC56" i="8"/>
  <c r="AP56" i="8" s="1"/>
  <c r="AD47" i="8"/>
  <c r="AQ47" i="8" s="1"/>
  <c r="AL46" i="8"/>
  <c r="AY46" i="8" s="1"/>
  <c r="AC47" i="8"/>
  <c r="AP47" i="8" s="1"/>
  <c r="AJ51" i="8"/>
  <c r="AW51" i="8" s="1"/>
  <c r="AI53" i="8"/>
  <c r="AV53" i="8" s="1"/>
  <c r="AF47" i="8"/>
  <c r="AS47" i="8" s="1"/>
  <c r="AE49" i="8"/>
  <c r="AR49" i="8" s="1"/>
  <c r="AG53" i="8"/>
  <c r="AT53" i="8" s="1"/>
  <c r="AD49" i="8"/>
  <c r="AQ49" i="8" s="1"/>
  <c r="AF54" i="8"/>
  <c r="AS54" i="8" s="1"/>
  <c r="AH55" i="8"/>
  <c r="AU55" i="8" s="1"/>
  <c r="AI46" i="8"/>
  <c r="AV46" i="8" s="1"/>
  <c r="AD56" i="8"/>
  <c r="AQ56" i="8" s="1"/>
  <c r="AE47" i="8"/>
  <c r="AR47" i="8" s="1"/>
  <c r="AL56" i="8"/>
  <c r="AY56" i="8" s="1"/>
  <c r="AM47" i="8"/>
  <c r="AZ47" i="8" s="1"/>
  <c r="AK56" i="8"/>
  <c r="AX56" i="8" s="1"/>
  <c r="AL47" i="8"/>
  <c r="AY47" i="8" s="1"/>
  <c r="AH52" i="8"/>
  <c r="AU52" i="8" s="1"/>
  <c r="AG54" i="8"/>
  <c r="AT54" i="8" s="1"/>
  <c r="AD53" i="8"/>
  <c r="AQ53" i="8" s="1"/>
  <c r="AC55" i="8"/>
  <c r="AP55" i="8" s="1"/>
  <c r="AF56" i="8"/>
  <c r="AS56" i="8" s="1"/>
  <c r="AM54" i="8"/>
  <c r="AZ54" i="8" s="1"/>
  <c r="AF48" i="8"/>
  <c r="AS48" i="8" s="1"/>
  <c r="AL49" i="8"/>
  <c r="AY49" i="8" s="1"/>
  <c r="AF53" i="8"/>
  <c r="AS53" i="8" s="1"/>
  <c r="AG50" i="8"/>
  <c r="AT50" i="8" s="1"/>
  <c r="AC53" i="8"/>
  <c r="AP53" i="8" s="1"/>
  <c r="AD51" i="8"/>
  <c r="AQ51" i="8" s="1"/>
  <c r="AK53" i="8"/>
  <c r="AX53" i="8" s="1"/>
  <c r="AK51" i="8"/>
  <c r="AX51" i="8" s="1"/>
  <c r="AJ53" i="8"/>
  <c r="AW53" i="8" s="1"/>
  <c r="AK46" i="8"/>
  <c r="AX46" i="8" s="1"/>
  <c r="AG49" i="8"/>
  <c r="AT49" i="8" s="1"/>
  <c r="AI55" i="8"/>
  <c r="AV55" i="8" s="1"/>
  <c r="AD48" i="8"/>
  <c r="AQ48" i="8" s="1"/>
  <c r="AC50" i="8"/>
  <c r="AP50" i="8" s="1"/>
  <c r="AC48" i="8"/>
  <c r="AP48" i="8" s="1"/>
  <c r="AM49" i="8"/>
  <c r="AZ49" i="8" s="1"/>
  <c r="AE51" i="8"/>
  <c r="AR51" i="8" s="1"/>
  <c r="AJ55" i="8"/>
  <c r="AW55" i="8" s="1"/>
  <c r="AF49" i="8"/>
  <c r="AS49" i="8" s="1"/>
  <c r="AE56" i="8"/>
  <c r="AR56" i="8" s="1"/>
  <c r="AJ47" i="8"/>
  <c r="AW47" i="8" s="1"/>
  <c r="AM56" i="8"/>
  <c r="AZ56" i="8" s="1"/>
  <c r="AG47" i="8"/>
  <c r="AT47" i="8" s="1"/>
  <c r="AC46" i="8"/>
  <c r="AP46" i="8" s="1"/>
  <c r="AJ48" i="8"/>
  <c r="AW48" i="8" s="1"/>
  <c r="AI52" i="8"/>
  <c r="AV52" i="8" s="1"/>
  <c r="AE55" i="8"/>
  <c r="AR55" i="8" s="1"/>
  <c r="AE53" i="8"/>
  <c r="AR53" i="8" s="1"/>
  <c r="AM53" i="8"/>
  <c r="AZ53" i="8" s="1"/>
  <c r="AL55" i="8"/>
  <c r="AY55" i="8" s="1"/>
  <c r="AL53" i="8"/>
  <c r="AY53" i="8" s="1"/>
  <c r="AK55" i="8"/>
  <c r="AX55" i="8" s="1"/>
  <c r="AK48" i="8"/>
  <c r="AX48" i="8" s="1"/>
  <c r="AJ50" i="8"/>
  <c r="AW50" i="8" s="1"/>
  <c r="AD54" i="8"/>
  <c r="AQ54" i="8" s="1"/>
  <c r="AI50" i="8"/>
  <c r="AV50" i="8" s="1"/>
  <c r="AC49" i="8"/>
  <c r="AP49" i="8" s="1"/>
  <c r="AF51" i="8"/>
  <c r="AS51" i="8" s="1"/>
  <c r="AH53" i="8"/>
  <c r="AU53" i="8" s="1"/>
  <c r="AL51" i="8"/>
  <c r="AY51" i="8" s="1"/>
  <c r="AH54" i="8"/>
  <c r="AU54" i="8" s="1"/>
  <c r="E47" i="5"/>
  <c r="M53" i="5"/>
  <c r="H48" i="5"/>
  <c r="I50" i="5"/>
  <c r="L49" i="5"/>
  <c r="E53" i="5"/>
  <c r="F56" i="5"/>
  <c r="L53" i="5"/>
  <c r="J55" i="5"/>
  <c r="G51" i="5"/>
  <c r="F53" i="5"/>
  <c r="F46" i="5"/>
  <c r="C47" i="5"/>
  <c r="E49" i="5"/>
  <c r="K8" i="5"/>
  <c r="F10" i="5"/>
  <c r="H24" i="5"/>
  <c r="I56" i="5"/>
  <c r="C48" i="5"/>
  <c r="I49" i="5"/>
  <c r="M55" i="5"/>
  <c r="M48" i="5"/>
  <c r="M49" i="5"/>
  <c r="M51" i="5"/>
  <c r="F54" i="5"/>
  <c r="G52" i="5"/>
  <c r="H51" i="5"/>
  <c r="M52" i="5"/>
  <c r="K51" i="5"/>
  <c r="M54" i="5"/>
  <c r="F49" i="5"/>
  <c r="L50" i="5"/>
  <c r="D47" i="5"/>
  <c r="L55" i="5"/>
  <c r="J52" i="5"/>
  <c r="AE40" i="8"/>
  <c r="AR40" i="8" s="1"/>
  <c r="AG34" i="8"/>
  <c r="AT34" i="8" s="1"/>
  <c r="AG39" i="8"/>
  <c r="AT39" i="8" s="1"/>
  <c r="AI33" i="8"/>
  <c r="AV33" i="8" s="1"/>
  <c r="AF39" i="8"/>
  <c r="AS39" i="8" s="1"/>
  <c r="AH33" i="8"/>
  <c r="AU33" i="8" s="1"/>
  <c r="AE39" i="8"/>
  <c r="AR39" i="8" s="1"/>
  <c r="AG33" i="8"/>
  <c r="AT33" i="8" s="1"/>
  <c r="AE38" i="8"/>
  <c r="AR38" i="8" s="1"/>
  <c r="AG32" i="8"/>
  <c r="AT32" i="8" s="1"/>
  <c r="AG37" i="8"/>
  <c r="AT37" i="8" s="1"/>
  <c r="AF41" i="8"/>
  <c r="AS41" i="8" s="1"/>
  <c r="AI40" i="8"/>
  <c r="AV40" i="8" s="1"/>
  <c r="AM36" i="8"/>
  <c r="AZ36" i="8" s="1"/>
  <c r="AE36" i="8"/>
  <c r="AR36" i="8" s="1"/>
  <c r="AD35" i="8"/>
  <c r="AQ35" i="8" s="1"/>
  <c r="AD34" i="8"/>
  <c r="AQ34" i="8" s="1"/>
  <c r="AD39" i="8"/>
  <c r="AQ39" i="8" s="1"/>
  <c r="AH39" i="8"/>
  <c r="AU39" i="8" s="1"/>
  <c r="AJ33" i="8"/>
  <c r="AW33" i="8" s="1"/>
  <c r="AJ38" i="8"/>
  <c r="AW38" i="8" s="1"/>
  <c r="AL32" i="8"/>
  <c r="AY32" i="8" s="1"/>
  <c r="AI38" i="8"/>
  <c r="AV38" i="8" s="1"/>
  <c r="AK32" i="8"/>
  <c r="AX32" i="8" s="1"/>
  <c r="AH38" i="8"/>
  <c r="AU38" i="8" s="1"/>
  <c r="AJ32" i="8"/>
  <c r="AW32" i="8" s="1"/>
  <c r="AH37" i="8"/>
  <c r="AU37" i="8" s="1"/>
  <c r="AH42" i="8"/>
  <c r="AU42" i="8" s="1"/>
  <c r="AJ36" i="8"/>
  <c r="AW36" i="8" s="1"/>
  <c r="AG38" i="8"/>
  <c r="AT38" i="8" s="1"/>
  <c r="AJ37" i="8"/>
  <c r="AW37" i="8" s="1"/>
  <c r="AC34" i="8"/>
  <c r="AP34" i="8" s="1"/>
  <c r="AF33" i="8"/>
  <c r="AS33" i="8" s="1"/>
  <c r="AF34" i="8"/>
  <c r="AS34" i="8" s="1"/>
  <c r="AD38" i="8"/>
  <c r="AQ38" i="8" s="1"/>
  <c r="AK38" i="8"/>
  <c r="AX38" i="8" s="1"/>
  <c r="AM32" i="8"/>
  <c r="AZ32" i="8" s="1"/>
  <c r="AM37" i="8"/>
  <c r="AZ37" i="8" s="1"/>
  <c r="AD32" i="8"/>
  <c r="AQ32" i="8" s="1"/>
  <c r="AL37" i="8"/>
  <c r="AY37" i="8" s="1"/>
  <c r="AC32" i="8"/>
  <c r="AP32" i="8" s="1"/>
  <c r="AK37" i="8"/>
  <c r="AX37" i="8" s="1"/>
  <c r="AI42" i="8"/>
  <c r="AV42" i="8" s="1"/>
  <c r="AK36" i="8"/>
  <c r="AX36" i="8" s="1"/>
  <c r="AK41" i="8"/>
  <c r="AX41" i="8" s="1"/>
  <c r="AM35" i="8"/>
  <c r="AZ35" i="8" s="1"/>
  <c r="AH35" i="8"/>
  <c r="AU35" i="8" s="1"/>
  <c r="AK34" i="8"/>
  <c r="AX34" i="8" s="1"/>
  <c r="AJ42" i="8"/>
  <c r="AW42" i="8" s="1"/>
  <c r="AM41" i="8"/>
  <c r="AZ41" i="8" s="1"/>
  <c r="AM40" i="8"/>
  <c r="AZ40" i="8" s="1"/>
  <c r="AM39" i="8"/>
  <c r="AZ39" i="8" s="1"/>
  <c r="AC38" i="8"/>
  <c r="AP38" i="8" s="1"/>
  <c r="AE32" i="8"/>
  <c r="AR32" i="8" s="1"/>
  <c r="AE37" i="8"/>
  <c r="AR37" i="8" s="1"/>
  <c r="AM42" i="8"/>
  <c r="AZ42" i="8" s="1"/>
  <c r="AD37" i="8"/>
  <c r="AQ37" i="8" s="1"/>
  <c r="AL42" i="8"/>
  <c r="AY42" i="8" s="1"/>
  <c r="AC37" i="8"/>
  <c r="AP37" i="8" s="1"/>
  <c r="AL41" i="8"/>
  <c r="AY41" i="8" s="1"/>
  <c r="AC36" i="8"/>
  <c r="AP36" i="8" s="1"/>
  <c r="AC41" i="8"/>
  <c r="AP41" i="8" s="1"/>
  <c r="AE35" i="8"/>
  <c r="AR35" i="8" s="1"/>
  <c r="AI32" i="8"/>
  <c r="AV32" i="8" s="1"/>
  <c r="AH40" i="8"/>
  <c r="AU40" i="8" s="1"/>
  <c r="AK39" i="8"/>
  <c r="AX39" i="8" s="1"/>
  <c r="AC39" i="8"/>
  <c r="AP39" i="8" s="1"/>
  <c r="AH32" i="8"/>
  <c r="AU32" i="8" s="1"/>
  <c r="AF37" i="8"/>
  <c r="AS37" i="8" s="1"/>
  <c r="AF42" i="8"/>
  <c r="AS42" i="8" s="1"/>
  <c r="AH36" i="8"/>
  <c r="AU36" i="8" s="1"/>
  <c r="AE42" i="8"/>
  <c r="AR42" i="8" s="1"/>
  <c r="AG36" i="8"/>
  <c r="AT36" i="8" s="1"/>
  <c r="AD42" i="8"/>
  <c r="AQ42" i="8" s="1"/>
  <c r="AF36" i="8"/>
  <c r="AS36" i="8" s="1"/>
  <c r="AD41" i="8"/>
  <c r="AQ41" i="8" s="1"/>
  <c r="AF35" i="8"/>
  <c r="AS35" i="8" s="1"/>
  <c r="AF40" i="8"/>
  <c r="AS40" i="8" s="1"/>
  <c r="AH34" i="8"/>
  <c r="AU34" i="8" s="1"/>
  <c r="AE41" i="8"/>
  <c r="AR41" i="8" s="1"/>
  <c r="AI37" i="8"/>
  <c r="AV37" i="8" s="1"/>
  <c r="AL36" i="8"/>
  <c r="AY36" i="8" s="1"/>
  <c r="AD36" i="8"/>
  <c r="AQ36" i="8" s="1"/>
  <c r="AC40" i="8"/>
  <c r="AP40" i="8" s="1"/>
  <c r="AM38" i="8"/>
  <c r="AZ38" i="8" s="1"/>
  <c r="AL39" i="8"/>
  <c r="AY39" i="8" s="1"/>
  <c r="AG42" i="8"/>
  <c r="AT42" i="8" s="1"/>
  <c r="AI36" i="8"/>
  <c r="AV36" i="8" s="1"/>
  <c r="AI41" i="8"/>
  <c r="AV41" i="8" s="1"/>
  <c r="AK35" i="8"/>
  <c r="AX35" i="8" s="1"/>
  <c r="AH41" i="8"/>
  <c r="AU41" i="8" s="1"/>
  <c r="AJ35" i="8"/>
  <c r="AW35" i="8" s="1"/>
  <c r="AG41" i="8"/>
  <c r="AT41" i="8" s="1"/>
  <c r="AI35" i="8"/>
  <c r="AV35" i="8" s="1"/>
  <c r="AG40" i="8"/>
  <c r="AT40" i="8" s="1"/>
  <c r="AI34" i="8"/>
  <c r="AV34" i="8" s="1"/>
  <c r="AI39" i="8"/>
  <c r="AV39" i="8" s="1"/>
  <c r="AK33" i="8"/>
  <c r="AX33" i="8" s="1"/>
  <c r="AF38" i="8"/>
  <c r="AS38" i="8" s="1"/>
  <c r="AJ34" i="8"/>
  <c r="AW34" i="8" s="1"/>
  <c r="AM33" i="8"/>
  <c r="AZ33" i="8" s="1"/>
  <c r="AE33" i="8"/>
  <c r="AR33" i="8" s="1"/>
  <c r="AD40" i="8"/>
  <c r="AQ40" i="8" s="1"/>
  <c r="AF32" i="8"/>
  <c r="AS32" i="8" s="1"/>
  <c r="AJ41" i="8"/>
  <c r="AW41" i="8" s="1"/>
  <c r="AL35" i="8"/>
  <c r="AY35" i="8" s="1"/>
  <c r="AL40" i="8"/>
  <c r="AY40" i="8" s="1"/>
  <c r="AC35" i="8"/>
  <c r="AP35" i="8" s="1"/>
  <c r="AK40" i="8"/>
  <c r="AX40" i="8" s="1"/>
  <c r="AM34" i="8"/>
  <c r="AZ34" i="8" s="1"/>
  <c r="AJ40" i="8"/>
  <c r="AW40" i="8" s="1"/>
  <c r="AL34" i="8"/>
  <c r="AY34" i="8" s="1"/>
  <c r="AJ39" i="8"/>
  <c r="AW39" i="8" s="1"/>
  <c r="AL33" i="8"/>
  <c r="AY33" i="8" s="1"/>
  <c r="AL38" i="8"/>
  <c r="AY38" i="8" s="1"/>
  <c r="AC33" i="8"/>
  <c r="AP33" i="8" s="1"/>
  <c r="AG35" i="8"/>
  <c r="AT35" i="8" s="1"/>
  <c r="AK42" i="8"/>
  <c r="AX42" i="8" s="1"/>
  <c r="AC42" i="8"/>
  <c r="AP42" i="8" s="1"/>
  <c r="AE34" i="8"/>
  <c r="AR34" i="8" s="1"/>
  <c r="AD33" i="8"/>
  <c r="AQ33" i="8" s="1"/>
  <c r="AF36" i="7"/>
  <c r="AS36" i="7" s="1"/>
  <c r="T36" i="9" s="1"/>
  <c r="F36" i="5" s="1"/>
  <c r="AG36" i="7"/>
  <c r="AT36" i="7" s="1"/>
  <c r="U36" i="9" s="1"/>
  <c r="AE35" i="7"/>
  <c r="AR35" i="7" s="1"/>
  <c r="S35" i="9" s="1"/>
  <c r="E35" i="5" s="1"/>
  <c r="AM35" i="7"/>
  <c r="AZ35" i="7" s="1"/>
  <c r="AA35" i="9" s="1"/>
  <c r="M35" i="5" s="1"/>
  <c r="AI38" i="7"/>
  <c r="AV38" i="7" s="1"/>
  <c r="W38" i="9" s="1"/>
  <c r="I38" i="5" s="1"/>
  <c r="AE42" i="7"/>
  <c r="AR42" i="7" s="1"/>
  <c r="S42" i="9" s="1"/>
  <c r="AC38" i="7"/>
  <c r="AP38" i="7" s="1"/>
  <c r="Q38" i="9" s="1"/>
  <c r="C38" i="5" s="1"/>
  <c r="AM32" i="7"/>
  <c r="AZ32" i="7" s="1"/>
  <c r="AA32" i="9" s="1"/>
  <c r="AG38" i="7"/>
  <c r="AT38" i="7" s="1"/>
  <c r="U38" i="9" s="1"/>
  <c r="AE40" i="7"/>
  <c r="AR40" i="7" s="1"/>
  <c r="S40" i="9" s="1"/>
  <c r="AF38" i="7"/>
  <c r="AS38" i="7" s="1"/>
  <c r="T38" i="9" s="1"/>
  <c r="F38" i="5" s="1"/>
  <c r="AM40" i="7"/>
  <c r="AZ40" i="7" s="1"/>
  <c r="AA40" i="9" s="1"/>
  <c r="M40" i="5" s="1"/>
  <c r="AD39" i="7"/>
  <c r="AQ39" i="7" s="1"/>
  <c r="R39" i="9" s="1"/>
  <c r="D39" i="5" s="1"/>
  <c r="AL39" i="7"/>
  <c r="AY39" i="7" s="1"/>
  <c r="Z39" i="9" s="1"/>
  <c r="L39" i="5" s="1"/>
  <c r="AJ41" i="7"/>
  <c r="AW41" i="7" s="1"/>
  <c r="X41" i="9" s="1"/>
  <c r="AK35" i="7"/>
  <c r="AX35" i="7" s="1"/>
  <c r="Y35" i="9" s="1"/>
  <c r="K35" i="5" s="1"/>
  <c r="AE37" i="7"/>
  <c r="AR37" i="7" s="1"/>
  <c r="S37" i="9" s="1"/>
  <c r="E37" i="5" s="1"/>
  <c r="AD32" i="7"/>
  <c r="AQ32" i="7" s="1"/>
  <c r="R32" i="9" s="1"/>
  <c r="AH32" i="7"/>
  <c r="AU32" i="7" s="1"/>
  <c r="V32" i="9" s="1"/>
  <c r="AH36" i="7"/>
  <c r="AU36" i="7" s="1"/>
  <c r="V36" i="9" s="1"/>
  <c r="AD36" i="7"/>
  <c r="AQ36" i="7" s="1"/>
  <c r="R36" i="9" s="1"/>
  <c r="AK41" i="7"/>
  <c r="AX41" i="7" s="1"/>
  <c r="Y41" i="9" s="1"/>
  <c r="K41" i="5" s="1"/>
  <c r="AL32" i="7"/>
  <c r="AY32" i="7" s="1"/>
  <c r="Z32" i="9" s="1"/>
  <c r="L32" i="5" s="1"/>
  <c r="AK36" i="7"/>
  <c r="AX36" i="7" s="1"/>
  <c r="Y36" i="9" s="1"/>
  <c r="K36" i="5" s="1"/>
  <c r="AD33" i="7"/>
  <c r="AQ33" i="7" s="1"/>
  <c r="R33" i="9" s="1"/>
  <c r="D33" i="5" s="1"/>
  <c r="AK38" i="7"/>
  <c r="AX38" i="7" s="1"/>
  <c r="Y38" i="9" s="1"/>
  <c r="AG33" i="7"/>
  <c r="AT33" i="7" s="1"/>
  <c r="U33" i="9" s="1"/>
  <c r="G33" i="5" s="1"/>
  <c r="AJ39" i="7"/>
  <c r="AW39" i="7" s="1"/>
  <c r="X39" i="9" s="1"/>
  <c r="J39" i="5" s="1"/>
  <c r="AF33" i="7"/>
  <c r="AS33" i="7" s="1"/>
  <c r="T33" i="9" s="1"/>
  <c r="F33" i="5" s="1"/>
  <c r="AK39" i="7"/>
  <c r="AX39" i="7" s="1"/>
  <c r="Y39" i="9" s="1"/>
  <c r="AD35" i="7"/>
  <c r="AQ35" i="7" s="1"/>
  <c r="R35" i="9" s="1"/>
  <c r="D35" i="5" s="1"/>
  <c r="AL34" i="7"/>
  <c r="AY34" i="7" s="1"/>
  <c r="Z34" i="9" s="1"/>
  <c r="AC36" i="7"/>
  <c r="AP36" i="7" s="1"/>
  <c r="Q36" i="9" s="1"/>
  <c r="AI41" i="7"/>
  <c r="AV41" i="7" s="1"/>
  <c r="W41" i="9" s="1"/>
  <c r="I41" i="5" s="1"/>
  <c r="AH35" i="7"/>
  <c r="AU35" i="7" s="1"/>
  <c r="V35" i="9" s="1"/>
  <c r="H35" i="5" s="1"/>
  <c r="AG34" i="7"/>
  <c r="AT34" i="7" s="1"/>
  <c r="U34" i="9" s="1"/>
  <c r="AM38" i="7"/>
  <c r="AZ38" i="7" s="1"/>
  <c r="AA38" i="9" s="1"/>
  <c r="M38" i="5" s="1"/>
  <c r="AM41" i="7"/>
  <c r="AZ41" i="7" s="1"/>
  <c r="AA41" i="9" s="1"/>
  <c r="M41" i="5" s="1"/>
  <c r="AL36" i="7"/>
  <c r="AY36" i="7" s="1"/>
  <c r="Z36" i="9" s="1"/>
  <c r="L36" i="5" s="1"/>
  <c r="AJ38" i="7"/>
  <c r="AW38" i="7" s="1"/>
  <c r="X38" i="9" s="1"/>
  <c r="AF40" i="7"/>
  <c r="AS40" i="7" s="1"/>
  <c r="T40" i="9" s="1"/>
  <c r="F40" i="5" s="1"/>
  <c r="AD41" i="7"/>
  <c r="AQ41" i="7" s="1"/>
  <c r="R41" i="9" s="1"/>
  <c r="AE38" i="7"/>
  <c r="AR38" i="7" s="1"/>
  <c r="S38" i="9" s="1"/>
  <c r="AE39" i="7"/>
  <c r="AR39" i="7" s="1"/>
  <c r="S39" i="9" s="1"/>
  <c r="E39" i="5" s="1"/>
  <c r="AI40" i="7"/>
  <c r="AV40" i="7" s="1"/>
  <c r="W40" i="9" s="1"/>
  <c r="I40" i="5" s="1"/>
  <c r="AD34" i="7"/>
  <c r="AQ34" i="7" s="1"/>
  <c r="R34" i="9" s="1"/>
  <c r="AI42" i="7"/>
  <c r="AV42" i="7" s="1"/>
  <c r="W42" i="9" s="1"/>
  <c r="I42" i="5" s="1"/>
  <c r="AH37" i="7"/>
  <c r="AU37" i="7" s="1"/>
  <c r="V37" i="9" s="1"/>
  <c r="AJ40" i="7"/>
  <c r="AW40" i="7" s="1"/>
  <c r="X40" i="9" s="1"/>
  <c r="J40" i="5" s="1"/>
  <c r="AC33" i="7"/>
  <c r="AP33" i="7" s="1"/>
  <c r="Q33" i="9" s="1"/>
  <c r="AI36" i="7"/>
  <c r="AV36" i="7" s="1"/>
  <c r="W36" i="9" s="1"/>
  <c r="I36" i="5" s="1"/>
  <c r="AF41" i="7"/>
  <c r="AS41" i="7" s="1"/>
  <c r="T41" i="9" s="1"/>
  <c r="F41" i="5" s="1"/>
  <c r="AL35" i="7"/>
  <c r="AY35" i="7" s="1"/>
  <c r="Z35" i="9" s="1"/>
  <c r="AH34" i="7"/>
  <c r="AU34" i="7" s="1"/>
  <c r="V34" i="9" s="1"/>
  <c r="AK37" i="7"/>
  <c r="AX37" i="7" s="1"/>
  <c r="Y37" i="9" s="1"/>
  <c r="K37" i="5" s="1"/>
  <c r="AJ42" i="7"/>
  <c r="AW42" i="7" s="1"/>
  <c r="X42" i="9" s="1"/>
  <c r="J42" i="5" s="1"/>
  <c r="AJ33" i="7"/>
  <c r="AW33" i="7" s="1"/>
  <c r="X33" i="9" s="1"/>
  <c r="J33" i="5" s="1"/>
  <c r="AE41" i="7"/>
  <c r="AR41" i="7" s="1"/>
  <c r="S41" i="9" s="1"/>
  <c r="E41" i="5" s="1"/>
  <c r="AC41" i="7"/>
  <c r="AP41" i="7" s="1"/>
  <c r="Q41" i="9" s="1"/>
  <c r="C41" i="5" s="1"/>
  <c r="AG40" i="7"/>
  <c r="AT40" i="7" s="1"/>
  <c r="U40" i="9" s="1"/>
  <c r="G40" i="5" s="1"/>
  <c r="AH33" i="7"/>
  <c r="AU33" i="7" s="1"/>
  <c r="V33" i="9" s="1"/>
  <c r="H33" i="5" s="1"/>
  <c r="AK33" i="7"/>
  <c r="AX33" i="7" s="1"/>
  <c r="Y33" i="9" s="1"/>
  <c r="K33" i="5" s="1"/>
  <c r="AM39" i="7"/>
  <c r="AZ39" i="7" s="1"/>
  <c r="AA39" i="9" s="1"/>
  <c r="M39" i="5" s="1"/>
  <c r="AF42" i="7"/>
  <c r="AS42" i="7" s="1"/>
  <c r="T42" i="9" s="1"/>
  <c r="F42" i="5" s="1"/>
  <c r="AF32" i="7"/>
  <c r="AS32" i="7" s="1"/>
  <c r="T32" i="9" s="1"/>
  <c r="F32" i="5" s="1"/>
  <c r="AM34" i="7"/>
  <c r="AZ34" i="7" s="1"/>
  <c r="AA34" i="9" s="1"/>
  <c r="M34" i="5" s="1"/>
  <c r="AL38" i="7"/>
  <c r="AY38" i="7" s="1"/>
  <c r="Z38" i="9" s="1"/>
  <c r="AG42" i="7"/>
  <c r="AT42" i="7" s="1"/>
  <c r="U42" i="9" s="1"/>
  <c r="G42" i="5" s="1"/>
  <c r="AD40" i="7"/>
  <c r="AQ40" i="7" s="1"/>
  <c r="R40" i="9" s="1"/>
  <c r="D40" i="5" s="1"/>
  <c r="AM33" i="7"/>
  <c r="AZ33" i="7" s="1"/>
  <c r="AA33" i="9" s="1"/>
  <c r="M33" i="5" s="1"/>
  <c r="AG35" i="7"/>
  <c r="AT35" i="7" s="1"/>
  <c r="U35" i="9" s="1"/>
  <c r="AL37" i="7"/>
  <c r="AY37" i="7" s="1"/>
  <c r="Z37" i="9" s="1"/>
  <c r="AJ37" i="7"/>
  <c r="AW37" i="7" s="1"/>
  <c r="X37" i="9" s="1"/>
  <c r="J37" i="5" s="1"/>
  <c r="AH39" i="7"/>
  <c r="AU39" i="7" s="1"/>
  <c r="V39" i="9" s="1"/>
  <c r="AC42" i="7"/>
  <c r="AP42" i="7" s="1"/>
  <c r="Q42" i="9" s="1"/>
  <c r="AM36" i="7"/>
  <c r="AZ36" i="7" s="1"/>
  <c r="AA36" i="9" s="1"/>
  <c r="M36" i="5" s="1"/>
  <c r="AJ36" i="7"/>
  <c r="AW36" i="7" s="1"/>
  <c r="X36" i="9" s="1"/>
  <c r="J36" i="5" s="1"/>
  <c r="AF39" i="7"/>
  <c r="AS39" i="7" s="1"/>
  <c r="T39" i="9" s="1"/>
  <c r="F39" i="5" s="1"/>
  <c r="AH40" i="7"/>
  <c r="AU40" i="7" s="1"/>
  <c r="V40" i="9" s="1"/>
  <c r="H40" i="5" s="1"/>
  <c r="AE34" i="7"/>
  <c r="AR34" i="7" s="1"/>
  <c r="S34" i="9" s="1"/>
  <c r="E34" i="5" s="1"/>
  <c r="AD37" i="7"/>
  <c r="AQ37" i="7" s="1"/>
  <c r="R37" i="9" s="1"/>
  <c r="D37" i="5" s="1"/>
  <c r="AD38" i="7"/>
  <c r="AQ38" i="7" s="1"/>
  <c r="R38" i="9" s="1"/>
  <c r="D38" i="5" s="1"/>
  <c r="AK40" i="7"/>
  <c r="AX40" i="7" s="1"/>
  <c r="Y40" i="9" s="1"/>
  <c r="K40" i="5" s="1"/>
  <c r="AI35" i="7"/>
  <c r="AV35" i="7" s="1"/>
  <c r="W35" i="9" s="1"/>
  <c r="AF35" i="7"/>
  <c r="AS35" i="7" s="1"/>
  <c r="T35" i="9" s="1"/>
  <c r="F35" i="5" s="1"/>
  <c r="AI32" i="7"/>
  <c r="AV32" i="7" s="1"/>
  <c r="W32" i="9" s="1"/>
  <c r="I32" i="5" s="1"/>
  <c r="AC34" i="7"/>
  <c r="AP34" i="7" s="1"/>
  <c r="Q34" i="9" s="1"/>
  <c r="C34" i="5" s="1"/>
  <c r="AL33" i="7"/>
  <c r="AY33" i="7" s="1"/>
  <c r="Z33" i="9" s="1"/>
  <c r="L33" i="5" s="1"/>
  <c r="AE36" i="7"/>
  <c r="AR36" i="7" s="1"/>
  <c r="S36" i="9" s="1"/>
  <c r="E36" i="5" s="1"/>
  <c r="AM37" i="7"/>
  <c r="AZ37" i="7" s="1"/>
  <c r="AA37" i="9" s="1"/>
  <c r="AJ32" i="7"/>
  <c r="AW32" i="7" s="1"/>
  <c r="X32" i="9" s="1"/>
  <c r="J32" i="5" s="1"/>
  <c r="AK34" i="7"/>
  <c r="AX34" i="7" s="1"/>
  <c r="Y34" i="9" s="1"/>
  <c r="AL42" i="7"/>
  <c r="AY42" i="7" s="1"/>
  <c r="Z42" i="9" s="1"/>
  <c r="L42" i="5" s="1"/>
  <c r="AK42" i="7"/>
  <c r="AX42" i="7" s="1"/>
  <c r="Y42" i="9" s="1"/>
  <c r="AH42" i="7"/>
  <c r="AU42" i="7" s="1"/>
  <c r="V42" i="9" s="1"/>
  <c r="H42" i="5" s="1"/>
  <c r="AI33" i="7"/>
  <c r="AV33" i="7" s="1"/>
  <c r="W33" i="9" s="1"/>
  <c r="AD42" i="7"/>
  <c r="AQ42" i="7" s="1"/>
  <c r="R42" i="9" s="1"/>
  <c r="D42" i="5" s="1"/>
  <c r="AC40" i="7"/>
  <c r="AP40" i="7" s="1"/>
  <c r="Q40" i="9" s="1"/>
  <c r="C40" i="5" s="1"/>
  <c r="AG32" i="7"/>
  <c r="AT32" i="7" s="1"/>
  <c r="U32" i="9" s="1"/>
  <c r="G32" i="5" s="1"/>
  <c r="AE33" i="7"/>
  <c r="AR33" i="7" s="1"/>
  <c r="S33" i="9" s="1"/>
  <c r="AC35" i="7"/>
  <c r="AP35" i="7" s="1"/>
  <c r="Q35" i="9" s="1"/>
  <c r="AG41" i="7"/>
  <c r="AT41" i="7" s="1"/>
  <c r="U41" i="9" s="1"/>
  <c r="AK32" i="7"/>
  <c r="AX32" i="7" s="1"/>
  <c r="Y32" i="9" s="1"/>
  <c r="K32" i="5" s="1"/>
  <c r="AG37" i="7"/>
  <c r="AT37" i="7" s="1"/>
  <c r="U37" i="9" s="1"/>
  <c r="G37" i="5" s="1"/>
  <c r="AJ34" i="7"/>
  <c r="AW34" i="7" s="1"/>
  <c r="X34" i="9" s="1"/>
  <c r="J34" i="5" s="1"/>
  <c r="AC37" i="7"/>
  <c r="AP37" i="7" s="1"/>
  <c r="Q37" i="9" s="1"/>
  <c r="C37" i="5" s="1"/>
  <c r="AL41" i="7"/>
  <c r="AY41" i="7" s="1"/>
  <c r="Z41" i="9" s="1"/>
  <c r="L41" i="5" s="1"/>
  <c r="AH38" i="7"/>
  <c r="AU38" i="7" s="1"/>
  <c r="V38" i="9" s="1"/>
  <c r="H38" i="5" s="1"/>
  <c r="AI39" i="7"/>
  <c r="AV39" i="7" s="1"/>
  <c r="W39" i="9" s="1"/>
  <c r="I39" i="5" s="1"/>
  <c r="AM42" i="7"/>
  <c r="AZ42" i="7" s="1"/>
  <c r="AA42" i="9" s="1"/>
  <c r="M42" i="5" s="1"/>
  <c r="AC32" i="7"/>
  <c r="AP32" i="7" s="1"/>
  <c r="Q32" i="9" s="1"/>
  <c r="C32" i="5" s="1"/>
  <c r="AI37" i="7"/>
  <c r="AV37" i="7" s="1"/>
  <c r="W37" i="9" s="1"/>
  <c r="AG39" i="7"/>
  <c r="AT39" i="7" s="1"/>
  <c r="U39" i="9" s="1"/>
  <c r="G39" i="5" s="1"/>
  <c r="AF37" i="7"/>
  <c r="AS37" i="7" s="1"/>
  <c r="T37" i="9" s="1"/>
  <c r="AF34" i="7"/>
  <c r="AS34" i="7" s="1"/>
  <c r="T34" i="9" s="1"/>
  <c r="AI34" i="7"/>
  <c r="AV34" i="7" s="1"/>
  <c r="W34" i="9" s="1"/>
  <c r="I34" i="5" s="1"/>
  <c r="AC39" i="7"/>
  <c r="AP39" i="7" s="1"/>
  <c r="Q39" i="9" s="1"/>
  <c r="C39" i="5" s="1"/>
  <c r="AL40" i="7"/>
  <c r="AY40" i="7" s="1"/>
  <c r="Z40" i="9" s="1"/>
  <c r="AJ35" i="7"/>
  <c r="AW35" i="7" s="1"/>
  <c r="X35" i="9" s="1"/>
  <c r="AE32" i="7"/>
  <c r="AR32" i="7" s="1"/>
  <c r="S32" i="9" s="1"/>
  <c r="AH41" i="7"/>
  <c r="AU41" i="7" s="1"/>
  <c r="V41" i="9" s="1"/>
  <c r="H41" i="5" s="1"/>
  <c r="G38" i="5" l="1"/>
  <c r="E32" i="5"/>
  <c r="I37" i="5"/>
  <c r="I33" i="5"/>
  <c r="L37" i="5"/>
  <c r="J38" i="5"/>
  <c r="L34" i="5"/>
  <c r="M32" i="5"/>
  <c r="F47" i="5"/>
  <c r="K42" i="5"/>
  <c r="H34" i="5"/>
  <c r="D53" i="5"/>
  <c r="C35" i="5"/>
  <c r="D36" i="5"/>
  <c r="E33" i="5"/>
  <c r="I35" i="5"/>
  <c r="H36" i="5"/>
  <c r="K56" i="5"/>
  <c r="K39" i="5"/>
  <c r="F34" i="5"/>
  <c r="C42" i="5"/>
  <c r="H32" i="5"/>
  <c r="J53" i="5"/>
  <c r="J51" i="5"/>
  <c r="G50" i="5"/>
  <c r="D49" i="5"/>
  <c r="L40" i="5"/>
  <c r="L35" i="5"/>
  <c r="F37" i="5"/>
  <c r="C33" i="5"/>
  <c r="D32" i="5"/>
  <c r="C46" i="5"/>
  <c r="O56" i="5" s="1"/>
  <c r="U14" i="5" s="1"/>
  <c r="L47" i="5"/>
  <c r="C53" i="5"/>
  <c r="K50" i="5"/>
  <c r="D52" i="5"/>
  <c r="K49" i="5"/>
  <c r="K34" i="5"/>
  <c r="G34" i="5"/>
  <c r="E38" i="5"/>
  <c r="H39" i="5"/>
  <c r="D41" i="5"/>
  <c r="C36" i="5"/>
  <c r="J35" i="5"/>
  <c r="G35" i="5"/>
  <c r="J41" i="5"/>
  <c r="D34" i="5"/>
  <c r="E42" i="5"/>
  <c r="I53" i="5"/>
  <c r="F48" i="5"/>
  <c r="L48" i="5"/>
  <c r="H53" i="5"/>
  <c r="H56" i="5"/>
  <c r="L56" i="5"/>
  <c r="D46" i="5"/>
  <c r="E54" i="5"/>
  <c r="O28" i="5"/>
  <c r="S14" i="5" s="1"/>
  <c r="G41" i="5"/>
  <c r="L38" i="5"/>
  <c r="M37" i="5"/>
  <c r="K38" i="5"/>
  <c r="E40" i="5"/>
  <c r="G36" i="5"/>
  <c r="H37" i="5"/>
  <c r="O42" i="5" l="1"/>
  <c r="T14" i="5" s="1"/>
</calcChain>
</file>

<file path=xl/sharedStrings.xml><?xml version="1.0" encoding="utf-8"?>
<sst xmlns="http://schemas.openxmlformats.org/spreadsheetml/2006/main" count="155" uniqueCount="42">
  <si>
    <t>night</t>
  </si>
  <si>
    <t>6AM-7AM</t>
  </si>
  <si>
    <t>7AM-9AM</t>
  </si>
  <si>
    <t>10AM-2PM</t>
  </si>
  <si>
    <t>2PM-4PM</t>
  </si>
  <si>
    <t>4PM-6PM</t>
  </si>
  <si>
    <t>9AM-10AM</t>
  </si>
  <si>
    <t>6PM-8PM</t>
  </si>
  <si>
    <t>Percent</t>
  </si>
  <si>
    <t>Night</t>
  </si>
  <si>
    <t>AM</t>
  </si>
  <si>
    <t>Midday</t>
  </si>
  <si>
    <t>PM</t>
  </si>
  <si>
    <t>Morning</t>
  </si>
  <si>
    <t>Mid-day</t>
  </si>
  <si>
    <t>Afternoon</t>
  </si>
  <si>
    <t>O-&gt;D</t>
  </si>
  <si>
    <t>SOV</t>
  </si>
  <si>
    <t>HOV</t>
  </si>
  <si>
    <t>Transit</t>
  </si>
  <si>
    <t>sum</t>
  </si>
  <si>
    <t>Average peron per trip</t>
  </si>
  <si>
    <t>D-O</t>
  </si>
  <si>
    <t>D-O to O-D</t>
  </si>
  <si>
    <t>Sum of directions</t>
  </si>
  <si>
    <t>OD</t>
  </si>
  <si>
    <t>DO</t>
  </si>
  <si>
    <t>All Demand</t>
  </si>
  <si>
    <t>Total</t>
  </si>
  <si>
    <t>Origin to Destination</t>
  </si>
  <si>
    <t>Destination to Origin</t>
  </si>
  <si>
    <t>Cook</t>
  </si>
  <si>
    <t>DuPage</t>
  </si>
  <si>
    <t>Grundy</t>
  </si>
  <si>
    <t>Kane</t>
  </si>
  <si>
    <t>Kendall</t>
  </si>
  <si>
    <t>Lake</t>
  </si>
  <si>
    <t>McHenry</t>
  </si>
  <si>
    <t>Will</t>
  </si>
  <si>
    <t>LaPorte</t>
  </si>
  <si>
    <t>Porter</t>
  </si>
  <si>
    <t>this tables are coming from python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</si>
</sst>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7F7F7F"/>
      </bottom>
      <diagonal/>
    </border>
    <border>
      <left/>
      <right/>
      <top style="medium">
        <color indexed="64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/>
      <right style="medium">
        <color rgb="FF7F7F7F"/>
      </right>
      <top/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7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2" xfId="0" applyBorder="1"/>
    <xf numFmtId="16" fontId="0" fillId="0" borderId="2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2" fontId="0" fillId="0" borderId="9" xfId="0" applyNumberFormat="1" applyBorder="1"/>
    <xf numFmtId="0" fontId="0" fillId="0" borderId="3" xfId="0" applyBorder="1"/>
    <xf numFmtId="2" fontId="0" fillId="0" borderId="1" xfId="0" applyNumberFormat="1" applyBorder="1"/>
    <xf numFmtId="0" fontId="0" fillId="0" borderId="19" xfId="0" applyBorder="1"/>
    <xf numFmtId="0" fontId="1" fillId="3" borderId="9" xfId="2" applyBorder="1"/>
    <xf numFmtId="0" fontId="1" fillId="3" borderId="10" xfId="2" applyBorder="1"/>
    <xf numFmtId="0" fontId="1" fillId="3" borderId="11" xfId="2" applyBorder="1"/>
    <xf numFmtId="0" fontId="1" fillId="3" borderId="12" xfId="2" applyBorder="1"/>
    <xf numFmtId="0" fontId="1" fillId="3" borderId="13" xfId="2" applyBorder="1"/>
    <xf numFmtId="2" fontId="0" fillId="0" borderId="22" xfId="0" applyNumberFormat="1" applyBorder="1"/>
    <xf numFmtId="2" fontId="0" fillId="0" borderId="23" xfId="0" applyNumberFormat="1" applyBorder="1"/>
    <xf numFmtId="2" fontId="0" fillId="0" borderId="24" xfId="0" applyNumberFormat="1" applyBorder="1"/>
    <xf numFmtId="0" fontId="0" fillId="0" borderId="17" xfId="0" applyBorder="1"/>
    <xf numFmtId="1" fontId="2" fillId="2" borderId="19" xfId="1" applyNumberFormat="1" applyBorder="1"/>
    <xf numFmtId="164" fontId="0" fillId="0" borderId="0" xfId="0" applyNumberFormat="1"/>
    <xf numFmtId="1" fontId="0" fillId="0" borderId="0" xfId="0" applyNumberFormat="1"/>
    <xf numFmtId="1" fontId="0" fillId="0" borderId="1" xfId="0" applyNumberFormat="1" applyBorder="1"/>
    <xf numFmtId="1" fontId="0" fillId="0" borderId="2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  <xf numFmtId="0" fontId="1" fillId="4" borderId="0" xfId="3"/>
    <xf numFmtId="0" fontId="1" fillId="4" borderId="25" xfId="3" applyBorder="1" applyAlignment="1">
      <alignment vertical="center"/>
    </xf>
    <xf numFmtId="0" fontId="1" fillId="4" borderId="26" xfId="3" applyBorder="1" applyAlignment="1">
      <alignment vertical="center"/>
    </xf>
    <xf numFmtId="0" fontId="1" fillId="4" borderId="27" xfId="3" applyBorder="1" applyAlignment="1">
      <alignment vertical="center"/>
    </xf>
    <xf numFmtId="0" fontId="1" fillId="4" borderId="28" xfId="3" applyBorder="1" applyAlignment="1">
      <alignment vertical="center"/>
    </xf>
    <xf numFmtId="0" fontId="1" fillId="4" borderId="29" xfId="3" applyBorder="1" applyAlignment="1">
      <alignment vertical="center"/>
    </xf>
  </cellXfs>
  <cellStyles count="4">
    <cellStyle name="40% - Accent1" xfId="2" builtinId="31"/>
    <cellStyle name="60% - Accent1" xfId="3" builtinId="32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Travel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'OD tables'!$R$13:$U$13</c:f>
              <c:strCache>
                <c:ptCount val="4"/>
                <c:pt idx="0">
                  <c:v>Night</c:v>
                </c:pt>
                <c:pt idx="1">
                  <c:v>Morning</c:v>
                </c:pt>
                <c:pt idx="2">
                  <c:v>Mid-day</c:v>
                </c:pt>
                <c:pt idx="3">
                  <c:v>Afternoon</c:v>
                </c:pt>
              </c:strCache>
            </c:strRef>
          </c:cat>
          <c:val>
            <c:numRef>
              <c:f>'OD tables'!$R$14:$U$14</c:f>
              <c:numCache>
                <c:formatCode>0</c:formatCode>
                <c:ptCount val="4"/>
                <c:pt idx="0">
                  <c:v>3835000.7873333301</c:v>
                </c:pt>
                <c:pt idx="1">
                  <c:v>5550032.1953333337</c:v>
                </c:pt>
                <c:pt idx="2">
                  <c:v>8146399.1880000001</c:v>
                </c:pt>
                <c:pt idx="3">
                  <c:v>6312268.3766666576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2A-4609-A773-5C66DAF6F4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28551072"/>
        <c:axId val="2062391968"/>
      </c:barChart>
      <c:catAx>
        <c:axId val="528551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391968"/>
        <c:crosses val="autoZero"/>
        <c:auto val="1"/>
        <c:lblAlgn val="ctr"/>
        <c:lblOffset val="100"/>
        <c:noMultiLvlLbl val="0"/>
      </c:catAx>
      <c:valAx>
        <c:axId val="2062391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551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497541</xdr:colOff>
      <xdr:row>15</xdr:row>
      <xdr:rowOff>26895</xdr:rowOff>
    </xdr:from>
    <xdr:to>
      <xdr:col>24</xdr:col>
      <xdr:colOff>192741</xdr:colOff>
      <xdr:row>30</xdr:row>
      <xdr:rowOff>44825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8F7423-6ED2-428D-A361-3AB019644E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8AD7F-23CC-43CC-9E09-A0CDD9B84CE7}">
  <dimension ref="A1:O11"/>
  <sheetViews>
    <sheetView workbookViewId="0">
      <selection activeCell="L15" sqref="L15"/>
    </sheetView>
  </sheetViews>
  <sheetFormatPr defaultRowHeight="14.4" x14ac:dyDescent="0.3"/>
  <cols>
    <col min="1" max="1" width="11.5546875" bestFit="1" customWidth="1"/>
    <col min="2" max="2" width="10.5546875" bestFit="1" customWidth="1"/>
    <col min="3" max="3" width="9.5546875" bestFit="1" customWidth="1"/>
    <col min="4" max="4" width="10.5546875" bestFit="1" customWidth="1"/>
    <col min="5" max="5" width="9.5546875" bestFit="1" customWidth="1"/>
    <col min="6" max="6" width="10.5546875" bestFit="1" customWidth="1"/>
    <col min="7" max="7" width="9.5546875" bestFit="1" customWidth="1"/>
    <col min="8" max="8" width="10.5546875" bestFit="1" customWidth="1"/>
    <col min="9" max="11" width="9.5546875" bestFit="1" customWidth="1"/>
    <col min="15" max="15" width="11.5546875" bestFit="1" customWidth="1"/>
  </cols>
  <sheetData>
    <row r="1" spans="1:15" x14ac:dyDescent="0.3">
      <c r="A1" s="1">
        <v>16798171.446493998</v>
      </c>
      <c r="B1" s="1">
        <v>2372.1411809337701</v>
      </c>
      <c r="C1" s="1">
        <v>4.8767789772257699E-27</v>
      </c>
      <c r="D1" s="1">
        <v>3.3020668268046801E-16</v>
      </c>
      <c r="E1" s="1">
        <v>1.5485445462664301E-21</v>
      </c>
      <c r="F1" s="1">
        <v>159.47048743136099</v>
      </c>
      <c r="G1" s="1">
        <v>4.3651906715124598E-21</v>
      </c>
      <c r="H1" s="1">
        <v>3.5187840887945599E-10</v>
      </c>
      <c r="I1" s="1">
        <v>1.81110625860637E-25</v>
      </c>
      <c r="J1" s="1">
        <v>2.7494207415891799E-42</v>
      </c>
      <c r="K1" s="1">
        <v>1.59895045541885E-18</v>
      </c>
    </row>
    <row r="2" spans="1:15" x14ac:dyDescent="0.3">
      <c r="A2" s="1">
        <v>6.3904971447061001E-8</v>
      </c>
      <c r="B2" s="1">
        <v>2925274.86153307</v>
      </c>
      <c r="C2" s="1">
        <v>5.9715460763044603E-29</v>
      </c>
      <c r="D2" s="1">
        <v>7.2540427740091596E-12</v>
      </c>
      <c r="E2" s="1">
        <v>4.9522221707412E-23</v>
      </c>
      <c r="F2" s="1">
        <v>9.0209528968175699E-4</v>
      </c>
      <c r="G2" s="1">
        <v>6.4948697504102001E-21</v>
      </c>
      <c r="H2" s="1">
        <v>2.4186789566891398E-13</v>
      </c>
      <c r="I2" s="1">
        <v>2.65684547388843E-35</v>
      </c>
      <c r="J2" s="1">
        <v>5.8300637131327995E-63</v>
      </c>
      <c r="K2" s="1">
        <v>2.7511148878984297E-51</v>
      </c>
      <c r="O2" s="1">
        <f>SUM(A1:K11)</f>
        <v>30011852.251814239</v>
      </c>
    </row>
    <row r="3" spans="1:15" x14ac:dyDescent="0.3">
      <c r="A3" s="1">
        <v>5.23587155804999E-5</v>
      </c>
      <c r="B3" s="1">
        <v>423952.00598781602</v>
      </c>
      <c r="C3" s="1">
        <v>348193.870126113</v>
      </c>
      <c r="D3" s="1">
        <v>4.0539637081119397E-8</v>
      </c>
      <c r="E3" s="1">
        <v>9034.95110028626</v>
      </c>
      <c r="F3" s="1">
        <v>1.9032007222821299E-10</v>
      </c>
      <c r="G3" s="1">
        <v>1.14375755208665E-19</v>
      </c>
      <c r="H3" s="1">
        <v>77504.542530821695</v>
      </c>
      <c r="I3" s="1">
        <v>5.6450904660951403E-37</v>
      </c>
      <c r="J3" s="1">
        <v>2.6813872017608902E-61</v>
      </c>
      <c r="K3" s="1">
        <v>4.91379595855539E-40</v>
      </c>
    </row>
    <row r="4" spans="1:15" x14ac:dyDescent="0.3">
      <c r="A4" s="1">
        <v>1.8892600934284899E-11</v>
      </c>
      <c r="B4" s="1">
        <v>5898.8749583293602</v>
      </c>
      <c r="C4" s="1">
        <v>6.8075936191949299E-28</v>
      </c>
      <c r="D4" s="1">
        <v>1504777.7099387799</v>
      </c>
      <c r="E4" s="1">
        <v>2.64527115987923E-15</v>
      </c>
      <c r="F4" s="1">
        <v>8.5235039827466501</v>
      </c>
      <c r="G4" s="1">
        <v>6.2683536969876899E-2</v>
      </c>
      <c r="H4" s="1">
        <v>7.1504822366964597E-17</v>
      </c>
      <c r="I4" s="1">
        <v>3.62862243087665E-42</v>
      </c>
      <c r="J4" s="1">
        <v>3.7308864198432101E-63</v>
      </c>
      <c r="K4" s="1">
        <v>1.2008613284210001E-50</v>
      </c>
    </row>
    <row r="5" spans="1:15" x14ac:dyDescent="0.3">
      <c r="A5" s="1">
        <v>5.5423521186445002E-5</v>
      </c>
      <c r="B5" s="1">
        <v>171830.05207309799</v>
      </c>
      <c r="C5" s="1">
        <v>1.6907219791220899E-3</v>
      </c>
      <c r="D5" s="1">
        <v>6.3359539564020596E-4</v>
      </c>
      <c r="E5" s="1">
        <v>170372.322640534</v>
      </c>
      <c r="F5" s="1">
        <v>9.4395863954871699E-4</v>
      </c>
      <c r="G5" s="1">
        <v>4.6686233022858198E-15</v>
      </c>
      <c r="H5" s="1">
        <v>258.52114528196</v>
      </c>
      <c r="I5" s="1">
        <v>3.4021447787359999E-28</v>
      </c>
      <c r="J5" s="1">
        <v>7.5185177203196094E-51</v>
      </c>
      <c r="K5" s="1">
        <v>7.7343123380070901E-31</v>
      </c>
    </row>
    <row r="6" spans="1:15" x14ac:dyDescent="0.3">
      <c r="A6" s="1">
        <v>2.0900468174299599E-29</v>
      </c>
      <c r="B6" s="1">
        <v>2.9935009555742199E-23</v>
      </c>
      <c r="C6" s="1">
        <v>7.4252832099790798E-56</v>
      </c>
      <c r="D6" s="1">
        <v>3.4782122171265699E-34</v>
      </c>
      <c r="E6" s="1">
        <v>6.1578110034859701E-50</v>
      </c>
      <c r="F6" s="1">
        <v>2099683.22678978</v>
      </c>
      <c r="G6" s="1">
        <v>1.00948511710257E-25</v>
      </c>
      <c r="H6" s="1">
        <v>1.3992498590442399E-38</v>
      </c>
      <c r="I6" s="1">
        <v>8.6893574965505901E-57</v>
      </c>
      <c r="J6" s="1">
        <v>1.08560397649204E-75</v>
      </c>
      <c r="K6" s="1">
        <v>1.10889001442217E-60</v>
      </c>
    </row>
    <row r="7" spans="1:15" x14ac:dyDescent="0.3">
      <c r="A7" s="1">
        <v>4.226350921968E-21</v>
      </c>
      <c r="B7" s="1">
        <v>6.0962304049975296E-10</v>
      </c>
      <c r="C7" s="1">
        <v>3.9492779190223703E-42</v>
      </c>
      <c r="D7" s="1">
        <v>1.06074242014697E-6</v>
      </c>
      <c r="E7" s="1">
        <v>7.0894517405807406E-33</v>
      </c>
      <c r="F7" s="1">
        <v>285537.96572747</v>
      </c>
      <c r="G7" s="1">
        <v>666400.63522890594</v>
      </c>
      <c r="H7" s="1">
        <v>1.5995916760585001E-26</v>
      </c>
      <c r="I7" s="1">
        <v>2.5943241090564002E-44</v>
      </c>
      <c r="J7" s="1">
        <v>4.7183500207125905E-69</v>
      </c>
      <c r="K7" s="1">
        <v>5.8562649283506097E-52</v>
      </c>
    </row>
    <row r="8" spans="1:15" x14ac:dyDescent="0.3">
      <c r="A8" s="1">
        <v>0.83377666559684904</v>
      </c>
      <c r="B8" s="1">
        <v>457246.53239460802</v>
      </c>
      <c r="C8" s="1">
        <v>3.6765252474124198E-10</v>
      </c>
      <c r="D8" s="1">
        <v>2.4370982799169501E-14</v>
      </c>
      <c r="E8" s="1">
        <v>1.4085402577793701E-7</v>
      </c>
      <c r="F8" s="1">
        <v>6.5603493544546801E-3</v>
      </c>
      <c r="G8" s="1">
        <v>6.92467815183396E-21</v>
      </c>
      <c r="H8" s="1">
        <v>1489117.5812806799</v>
      </c>
      <c r="I8" s="1">
        <v>2.8730309586398902E-25</v>
      </c>
      <c r="J8" s="1">
        <v>7.6065617007276E-56</v>
      </c>
      <c r="K8" s="1">
        <v>5.4133753302336595E-25</v>
      </c>
    </row>
    <row r="9" spans="1:15" x14ac:dyDescent="0.3">
      <c r="A9" s="1">
        <v>34440.294206837301</v>
      </c>
      <c r="B9" s="1">
        <v>489798.902726745</v>
      </c>
      <c r="C9" s="1">
        <v>2.19515100351111E-16</v>
      </c>
      <c r="D9" s="1">
        <v>8.2846973199872896E-12</v>
      </c>
      <c r="E9" s="1">
        <v>1.4876192458835299E-17</v>
      </c>
      <c r="F9" s="1">
        <v>12607.671771957699</v>
      </c>
      <c r="G9" s="1">
        <v>1.3307838431727299E-14</v>
      </c>
      <c r="H9" s="1">
        <v>736.91052154774502</v>
      </c>
      <c r="I9" s="1">
        <v>321101.46144637698</v>
      </c>
      <c r="J9" s="1">
        <v>3.3015093323244402E-16</v>
      </c>
      <c r="K9" s="1">
        <v>0.12912397105988499</v>
      </c>
    </row>
    <row r="10" spans="1:15" x14ac:dyDescent="0.3">
      <c r="A10" s="1">
        <v>135195.91306844301</v>
      </c>
      <c r="B10" s="1">
        <v>7.3100337850161603</v>
      </c>
      <c r="C10" s="1">
        <v>1.2455777526967001E-26</v>
      </c>
      <c r="D10" s="1">
        <v>2.6575865181805399E-18</v>
      </c>
      <c r="E10" s="1">
        <v>1.03296159545066E-20</v>
      </c>
      <c r="F10" s="1">
        <v>1.2834586326508901</v>
      </c>
      <c r="G10" s="1">
        <v>1.6345401118267E-21</v>
      </c>
      <c r="H10" s="1">
        <v>3.44118234745339E-10</v>
      </c>
      <c r="I10" s="1">
        <v>27092.443861656098</v>
      </c>
      <c r="J10" s="1">
        <v>348194.30884769798</v>
      </c>
      <c r="K10" s="1">
        <v>348194.110527221</v>
      </c>
    </row>
    <row r="11" spans="1:15" x14ac:dyDescent="0.3">
      <c r="A11" s="1">
        <v>858685.298534445</v>
      </c>
      <c r="B11" s="1">
        <v>5.5623523816996404E-7</v>
      </c>
      <c r="C11" s="1">
        <v>2.0371318856050199E-35</v>
      </c>
      <c r="D11" s="1">
        <v>9.4084338721357805E-24</v>
      </c>
      <c r="E11" s="1">
        <v>7.86001345498103E-28</v>
      </c>
      <c r="F11" s="1">
        <v>4.5437225054802601E-6</v>
      </c>
      <c r="G11" s="1">
        <v>2.21565840610585E-27</v>
      </c>
      <c r="H11" s="1">
        <v>1.4908143205926199E-8</v>
      </c>
      <c r="I11" s="1">
        <v>2.0615187846168398E-3</v>
      </c>
      <c r="J11" s="1">
        <v>9.9316358051364495E-18</v>
      </c>
      <c r="K11" s="1">
        <v>6.9196358171546596E-2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C4211-6231-45E0-8752-BF44D9D0243A}">
  <dimension ref="A1:T24"/>
  <sheetViews>
    <sheetView workbookViewId="0">
      <selection activeCell="C22" sqref="C22"/>
    </sheetView>
  </sheetViews>
  <sheetFormatPr defaultRowHeight="14.4" x14ac:dyDescent="0.3"/>
  <cols>
    <col min="6" max="6" width="12.109375" customWidth="1"/>
    <col min="16" max="16" width="19.109375" bestFit="1" customWidth="1"/>
    <col min="20" max="20" width="9.88671875" bestFit="1" customWidth="1"/>
  </cols>
  <sheetData>
    <row r="1" spans="1:20" x14ac:dyDescent="0.3">
      <c r="B1" s="2" t="s">
        <v>9</v>
      </c>
      <c r="C1" s="31" t="s">
        <v>10</v>
      </c>
      <c r="D1" s="31"/>
      <c r="E1" s="31"/>
      <c r="F1" s="31" t="s">
        <v>11</v>
      </c>
      <c r="G1" s="31"/>
      <c r="H1" s="31" t="s">
        <v>12</v>
      </c>
      <c r="I1" s="31"/>
    </row>
    <row r="2" spans="1:20" x14ac:dyDescent="0.3">
      <c r="B2" s="3" t="s">
        <v>0</v>
      </c>
      <c r="C2" s="4" t="s">
        <v>1</v>
      </c>
      <c r="D2" s="3" t="s">
        <v>2</v>
      </c>
      <c r="E2" s="3" t="s">
        <v>6</v>
      </c>
      <c r="F2" s="3" t="s">
        <v>3</v>
      </c>
      <c r="G2" s="3" t="s">
        <v>4</v>
      </c>
      <c r="H2" s="3" t="s">
        <v>5</v>
      </c>
      <c r="I2" s="3" t="s">
        <v>7</v>
      </c>
      <c r="K2" t="s">
        <v>20</v>
      </c>
      <c r="Q2" t="s">
        <v>9</v>
      </c>
      <c r="R2" t="s">
        <v>13</v>
      </c>
      <c r="S2" t="s">
        <v>14</v>
      </c>
      <c r="T2" t="s">
        <v>15</v>
      </c>
    </row>
    <row r="3" spans="1:20" ht="15" thickBot="1" x14ac:dyDescent="0.35">
      <c r="A3" s="2" t="s">
        <v>8</v>
      </c>
      <c r="B3" s="3">
        <v>16.100000000000001</v>
      </c>
      <c r="C3" s="3">
        <v>5.4</v>
      </c>
      <c r="D3" s="3">
        <v>12.9</v>
      </c>
      <c r="E3" s="3">
        <v>5</v>
      </c>
      <c r="F3" s="3">
        <v>21</v>
      </c>
      <c r="G3" s="3">
        <v>13.2</v>
      </c>
      <c r="H3" s="3">
        <v>15.5</v>
      </c>
      <c r="I3" s="3">
        <v>11</v>
      </c>
      <c r="K3">
        <f>SUM(B3:I3)</f>
        <v>100.1</v>
      </c>
      <c r="P3" t="s">
        <v>29</v>
      </c>
      <c r="Q3">
        <v>0.08</v>
      </c>
      <c r="R3">
        <v>0.2</v>
      </c>
      <c r="S3">
        <v>0.2</v>
      </c>
      <c r="T3">
        <v>0.04</v>
      </c>
    </row>
    <row r="4" spans="1:20" ht="15" thickBot="1" x14ac:dyDescent="0.35">
      <c r="A4" s="5"/>
      <c r="B4" s="7">
        <f>B3/100</f>
        <v>0.161</v>
      </c>
      <c r="C4" s="32">
        <f>SUM(C3:E3)/100</f>
        <v>0.23300000000000001</v>
      </c>
      <c r="D4" s="32"/>
      <c r="E4" s="32"/>
      <c r="F4" s="32">
        <f>SUM(F3:G3)/100</f>
        <v>0.34200000000000003</v>
      </c>
      <c r="G4" s="32"/>
      <c r="H4" s="32">
        <f>SUM(H3:I3)/100</f>
        <v>0.26500000000000001</v>
      </c>
      <c r="I4" s="33"/>
      <c r="P4" t="s">
        <v>30</v>
      </c>
      <c r="Q4">
        <v>0.08</v>
      </c>
      <c r="R4">
        <v>0.02</v>
      </c>
      <c r="S4">
        <v>0.2</v>
      </c>
      <c r="T4">
        <v>0.18</v>
      </c>
    </row>
    <row r="5" spans="1:20" x14ac:dyDescent="0.3">
      <c r="A5" s="5"/>
      <c r="B5" s="8">
        <f>B4</f>
        <v>0.161</v>
      </c>
      <c r="C5" s="9">
        <f>C4</f>
        <v>0.23300000000000001</v>
      </c>
      <c r="D5" s="9"/>
      <c r="E5" s="9"/>
      <c r="F5" s="9">
        <f>F4</f>
        <v>0.34200000000000003</v>
      </c>
      <c r="G5" s="9"/>
      <c r="H5" s="9">
        <f>H4</f>
        <v>0.26500000000000001</v>
      </c>
      <c r="I5" s="10"/>
      <c r="M5" s="3">
        <v>21</v>
      </c>
      <c r="N5" s="3">
        <v>13.2</v>
      </c>
    </row>
    <row r="6" spans="1:20" x14ac:dyDescent="0.3">
      <c r="A6" s="2" t="s">
        <v>25</v>
      </c>
      <c r="B6" s="6">
        <v>0.5</v>
      </c>
      <c r="C6" s="34">
        <v>0.9</v>
      </c>
      <c r="D6" s="34"/>
      <c r="E6" s="34"/>
      <c r="F6" s="34">
        <v>0.5</v>
      </c>
      <c r="G6" s="34"/>
      <c r="H6" s="34">
        <v>0.15</v>
      </c>
      <c r="I6" s="34"/>
      <c r="Q6">
        <f t="shared" ref="Q6:S6" si="0">SUM(Q3:Q4)</f>
        <v>0.16</v>
      </c>
      <c r="R6">
        <f t="shared" si="0"/>
        <v>0.22</v>
      </c>
      <c r="S6">
        <f t="shared" si="0"/>
        <v>0.4</v>
      </c>
      <c r="T6">
        <f>SUM(T3:T4)</f>
        <v>0.22</v>
      </c>
    </row>
    <row r="7" spans="1:20" x14ac:dyDescent="0.3">
      <c r="A7" s="2" t="s">
        <v>26</v>
      </c>
      <c r="B7" s="2">
        <v>0.5</v>
      </c>
      <c r="C7" s="31">
        <v>0.1</v>
      </c>
      <c r="D7" s="31"/>
      <c r="E7" s="31"/>
      <c r="F7" s="31">
        <v>0.5</v>
      </c>
      <c r="G7" s="31"/>
      <c r="H7" s="31">
        <v>0.85</v>
      </c>
      <c r="I7" s="31"/>
    </row>
    <row r="9" spans="1:20" x14ac:dyDescent="0.3">
      <c r="B9">
        <f>B6</f>
        <v>0.5</v>
      </c>
      <c r="D9">
        <f>C6</f>
        <v>0.9</v>
      </c>
      <c r="F9">
        <f>F6</f>
        <v>0.5</v>
      </c>
      <c r="H9">
        <f>H6</f>
        <v>0.15</v>
      </c>
    </row>
    <row r="10" spans="1:20" x14ac:dyDescent="0.3">
      <c r="B10">
        <f>B7</f>
        <v>0.5</v>
      </c>
      <c r="D10">
        <f>C7</f>
        <v>0.1</v>
      </c>
      <c r="F10">
        <f>F7</f>
        <v>0.5</v>
      </c>
      <c r="H10">
        <f>H7</f>
        <v>0.85</v>
      </c>
    </row>
    <row r="11" spans="1:20" x14ac:dyDescent="0.3">
      <c r="L11" s="3"/>
      <c r="M11" s="3"/>
    </row>
    <row r="13" spans="1:20" x14ac:dyDescent="0.3">
      <c r="D13" t="s">
        <v>21</v>
      </c>
      <c r="M13" s="1">
        <f>B6*$B$4</f>
        <v>8.0500000000000002E-2</v>
      </c>
      <c r="N13" s="1">
        <f>C6*$C$5</f>
        <v>0.20970000000000003</v>
      </c>
      <c r="O13" s="1">
        <f>F6*$F$5</f>
        <v>0.17100000000000001</v>
      </c>
      <c r="P13" s="1">
        <f>H6*$H$5</f>
        <v>3.9750000000000001E-2</v>
      </c>
      <c r="R13">
        <f>SUM(M13:P13)</f>
        <v>0.50095000000000001</v>
      </c>
    </row>
    <row r="14" spans="1:20" x14ac:dyDescent="0.3">
      <c r="A14" t="s">
        <v>17</v>
      </c>
      <c r="D14">
        <v>1</v>
      </c>
      <c r="M14" s="1">
        <f>B7*$B$4</f>
        <v>8.0500000000000002E-2</v>
      </c>
      <c r="N14" s="1">
        <f>C7*$C$5</f>
        <v>2.3300000000000001E-2</v>
      </c>
      <c r="O14" s="1">
        <f>F7*$F$5</f>
        <v>0.17100000000000001</v>
      </c>
      <c r="P14" s="1">
        <f>H7*$H$5</f>
        <v>0.22525000000000001</v>
      </c>
    </row>
    <row r="15" spans="1:20" x14ac:dyDescent="0.3">
      <c r="A15" t="s">
        <v>18</v>
      </c>
      <c r="D15">
        <v>3</v>
      </c>
      <c r="E15">
        <f>1/D15</f>
        <v>0.33333333333333331</v>
      </c>
    </row>
    <row r="16" spans="1:20" x14ac:dyDescent="0.3">
      <c r="A16" t="s">
        <v>19</v>
      </c>
      <c r="D16">
        <v>0</v>
      </c>
    </row>
    <row r="21" spans="2:2" x14ac:dyDescent="0.3">
      <c r="B21" s="25"/>
    </row>
    <row r="22" spans="2:2" x14ac:dyDescent="0.3">
      <c r="B22" s="25"/>
    </row>
    <row r="23" spans="2:2" x14ac:dyDescent="0.3">
      <c r="B23" s="25"/>
    </row>
    <row r="24" spans="2:2" x14ac:dyDescent="0.3">
      <c r="B24" s="25"/>
    </row>
  </sheetData>
  <mergeCells count="12">
    <mergeCell ref="C6:E6"/>
    <mergeCell ref="C7:E7"/>
    <mergeCell ref="F6:G6"/>
    <mergeCell ref="F7:G7"/>
    <mergeCell ref="H6:I6"/>
    <mergeCell ref="H7:I7"/>
    <mergeCell ref="C1:E1"/>
    <mergeCell ref="F1:G1"/>
    <mergeCell ref="H1:I1"/>
    <mergeCell ref="C4:E4"/>
    <mergeCell ref="F4:G4"/>
    <mergeCell ref="H4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CD34-C9A7-450D-A056-E42B28C49210}">
  <dimension ref="B1:M41"/>
  <sheetViews>
    <sheetView topLeftCell="A22" workbookViewId="0">
      <selection activeCell="O34" sqref="O34"/>
    </sheetView>
  </sheetViews>
  <sheetFormatPr defaultRowHeight="14.4" x14ac:dyDescent="0.3"/>
  <cols>
    <col min="3" max="3" width="11.6640625" bestFit="1" customWidth="1"/>
    <col min="4" max="4" width="10.5546875" bestFit="1" customWidth="1"/>
    <col min="5" max="5" width="9.5546875" bestFit="1" customWidth="1"/>
    <col min="6" max="6" width="10.5546875" bestFit="1" customWidth="1"/>
    <col min="7" max="7" width="9.5546875" bestFit="1" customWidth="1"/>
    <col min="8" max="8" width="10.5546875" bestFit="1" customWidth="1"/>
    <col min="9" max="9" width="9.5546875" bestFit="1" customWidth="1"/>
    <col min="10" max="10" width="10.5546875" bestFit="1" customWidth="1"/>
    <col min="11" max="13" width="9.5546875" bestFit="1" customWidth="1"/>
  </cols>
  <sheetData>
    <row r="1" spans="2:13" ht="15" thickBot="1" x14ac:dyDescent="0.35">
      <c r="B1" s="39" t="s">
        <v>41</v>
      </c>
      <c r="C1" s="39"/>
      <c r="D1" s="39"/>
      <c r="E1" s="39"/>
      <c r="F1" s="39"/>
      <c r="G1" s="39"/>
    </row>
    <row r="2" spans="2:13" ht="15" thickBot="1" x14ac:dyDescent="0.35">
      <c r="B2" s="12" t="s">
        <v>17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</row>
    <row r="3" spans="2:13" x14ac:dyDescent="0.3">
      <c r="B3">
        <v>1</v>
      </c>
      <c r="C3" s="40">
        <v>13076272</v>
      </c>
      <c r="D3" s="40">
        <v>288137</v>
      </c>
      <c r="E3" s="40">
        <v>41</v>
      </c>
      <c r="F3" s="40">
        <v>1934</v>
      </c>
      <c r="G3" s="40">
        <v>35</v>
      </c>
      <c r="H3" s="40">
        <v>6967</v>
      </c>
      <c r="I3" s="40">
        <v>28</v>
      </c>
      <c r="J3" s="40">
        <v>1448</v>
      </c>
      <c r="K3" s="40">
        <v>186</v>
      </c>
      <c r="L3" s="40">
        <v>1</v>
      </c>
      <c r="M3" s="40">
        <v>779</v>
      </c>
    </row>
    <row r="4" spans="2:13" x14ac:dyDescent="0.3">
      <c r="B4">
        <v>2</v>
      </c>
      <c r="C4" s="40">
        <v>31943</v>
      </c>
      <c r="D4" s="40">
        <v>2094936</v>
      </c>
      <c r="E4" s="40">
        <v>184</v>
      </c>
      <c r="F4" s="40">
        <v>190289</v>
      </c>
      <c r="G4" s="40">
        <v>177</v>
      </c>
      <c r="H4" s="40">
        <v>6855</v>
      </c>
      <c r="I4" s="40">
        <v>319</v>
      </c>
      <c r="J4" s="40">
        <v>3855</v>
      </c>
      <c r="K4" s="40">
        <v>22</v>
      </c>
      <c r="L4" s="40">
        <v>1</v>
      </c>
      <c r="M4" s="40">
        <v>1</v>
      </c>
    </row>
    <row r="5" spans="2:13" x14ac:dyDescent="0.3">
      <c r="B5">
        <v>3</v>
      </c>
      <c r="C5" s="40">
        <v>163</v>
      </c>
      <c r="D5" s="40">
        <v>12820</v>
      </c>
      <c r="E5" s="40">
        <v>67929</v>
      </c>
      <c r="F5" s="40">
        <v>1432</v>
      </c>
      <c r="G5" s="40">
        <v>69444</v>
      </c>
      <c r="H5" s="40">
        <v>1</v>
      </c>
      <c r="I5" s="40">
        <v>1</v>
      </c>
      <c r="J5" s="40">
        <v>21219</v>
      </c>
      <c r="K5" s="40">
        <v>1</v>
      </c>
      <c r="L5" s="40">
        <v>1</v>
      </c>
      <c r="M5" s="40">
        <v>1</v>
      </c>
    </row>
    <row r="6" spans="2:13" x14ac:dyDescent="0.3">
      <c r="B6">
        <v>4</v>
      </c>
      <c r="C6" s="40">
        <v>673</v>
      </c>
      <c r="D6" s="40">
        <v>483808</v>
      </c>
      <c r="E6" s="40">
        <v>38</v>
      </c>
      <c r="F6" s="40">
        <v>396005</v>
      </c>
      <c r="G6" s="40">
        <v>878</v>
      </c>
      <c r="H6" s="40">
        <v>5246</v>
      </c>
      <c r="I6" s="40">
        <v>316531</v>
      </c>
      <c r="J6" s="40">
        <v>78</v>
      </c>
      <c r="K6" s="40">
        <v>1</v>
      </c>
      <c r="L6" s="40">
        <v>0</v>
      </c>
      <c r="M6" s="40">
        <v>1</v>
      </c>
    </row>
    <row r="7" spans="2:13" x14ac:dyDescent="0.3">
      <c r="B7">
        <v>5</v>
      </c>
      <c r="C7" s="40">
        <v>472</v>
      </c>
      <c r="D7" s="40">
        <v>31876</v>
      </c>
      <c r="E7" s="40">
        <v>137602</v>
      </c>
      <c r="F7" s="40">
        <v>31802</v>
      </c>
      <c r="G7" s="40">
        <v>51792</v>
      </c>
      <c r="H7" s="40">
        <v>27</v>
      </c>
      <c r="I7" s="40">
        <v>17</v>
      </c>
      <c r="J7" s="40">
        <v>19302</v>
      </c>
      <c r="K7" s="40">
        <v>3</v>
      </c>
      <c r="L7" s="40">
        <v>1</v>
      </c>
      <c r="M7" s="40">
        <v>1</v>
      </c>
    </row>
    <row r="8" spans="2:13" x14ac:dyDescent="0.3">
      <c r="B8">
        <v>6</v>
      </c>
      <c r="C8" s="40">
        <v>21</v>
      </c>
      <c r="D8" s="40">
        <v>278</v>
      </c>
      <c r="E8" s="40">
        <v>1</v>
      </c>
      <c r="F8" s="40">
        <v>85</v>
      </c>
      <c r="G8" s="40">
        <v>0</v>
      </c>
      <c r="H8" s="40">
        <v>1668930</v>
      </c>
      <c r="I8" s="40">
        <v>612</v>
      </c>
      <c r="J8" s="40">
        <v>1</v>
      </c>
      <c r="K8" s="40">
        <v>1</v>
      </c>
      <c r="L8" s="40">
        <v>1</v>
      </c>
      <c r="M8" s="40">
        <v>1</v>
      </c>
    </row>
    <row r="9" spans="2:13" x14ac:dyDescent="0.3">
      <c r="B9">
        <v>7</v>
      </c>
      <c r="C9" s="40">
        <v>15</v>
      </c>
      <c r="D9" s="40">
        <v>1792</v>
      </c>
      <c r="E9" s="40">
        <v>1</v>
      </c>
      <c r="F9" s="40">
        <v>491624</v>
      </c>
      <c r="G9" s="40">
        <v>1</v>
      </c>
      <c r="H9" s="40">
        <v>87479</v>
      </c>
      <c r="I9" s="40">
        <v>176409</v>
      </c>
      <c r="J9" s="40">
        <v>2</v>
      </c>
      <c r="K9" s="40">
        <v>1</v>
      </c>
      <c r="L9" s="40">
        <v>1</v>
      </c>
      <c r="M9" s="40">
        <v>1</v>
      </c>
    </row>
    <row r="10" spans="2:13" x14ac:dyDescent="0.3">
      <c r="B10">
        <v>8</v>
      </c>
      <c r="C10" s="40">
        <v>33276</v>
      </c>
      <c r="D10" s="40">
        <v>360920</v>
      </c>
      <c r="E10" s="40">
        <v>52314</v>
      </c>
      <c r="F10" s="40">
        <v>1989</v>
      </c>
      <c r="G10" s="40">
        <v>10833</v>
      </c>
      <c r="H10" s="40">
        <v>349</v>
      </c>
      <c r="I10" s="40">
        <v>10</v>
      </c>
      <c r="J10" s="40">
        <v>1089327</v>
      </c>
      <c r="K10" s="40">
        <v>88</v>
      </c>
      <c r="L10" s="40">
        <v>0</v>
      </c>
      <c r="M10" s="40">
        <v>16</v>
      </c>
    </row>
    <row r="11" spans="2:13" x14ac:dyDescent="0.3">
      <c r="B11">
        <v>9</v>
      </c>
      <c r="C11" s="40">
        <v>36423</v>
      </c>
      <c r="D11" s="40">
        <v>43853</v>
      </c>
      <c r="E11" s="40">
        <v>321</v>
      </c>
      <c r="F11" s="40">
        <v>798</v>
      </c>
      <c r="G11" s="40">
        <v>11</v>
      </c>
      <c r="H11" s="40">
        <v>877</v>
      </c>
      <c r="I11" s="40">
        <v>26</v>
      </c>
      <c r="J11" s="40">
        <v>26771</v>
      </c>
      <c r="K11" s="40">
        <v>177</v>
      </c>
      <c r="L11" s="40">
        <v>3231</v>
      </c>
      <c r="M11" s="40">
        <v>127954</v>
      </c>
    </row>
    <row r="12" spans="2:13" x14ac:dyDescent="0.3">
      <c r="B12">
        <v>10</v>
      </c>
      <c r="C12" s="40">
        <v>145</v>
      </c>
      <c r="D12" s="40">
        <v>14</v>
      </c>
      <c r="E12" s="40">
        <v>1</v>
      </c>
      <c r="F12" s="40">
        <v>1</v>
      </c>
      <c r="G12" s="40">
        <v>1</v>
      </c>
      <c r="H12" s="40">
        <v>1</v>
      </c>
      <c r="I12" s="40">
        <v>1</v>
      </c>
      <c r="J12" s="40">
        <v>0</v>
      </c>
      <c r="K12" s="40">
        <v>37557</v>
      </c>
      <c r="L12" s="40">
        <v>254018</v>
      </c>
      <c r="M12" s="40">
        <v>9154</v>
      </c>
    </row>
    <row r="13" spans="2:13" x14ac:dyDescent="0.3">
      <c r="B13">
        <v>11</v>
      </c>
      <c r="C13" s="40">
        <v>41856</v>
      </c>
      <c r="D13" s="40">
        <v>78</v>
      </c>
      <c r="E13" s="40">
        <v>0</v>
      </c>
      <c r="F13" s="40">
        <v>2</v>
      </c>
      <c r="G13" s="40">
        <v>1</v>
      </c>
      <c r="H13" s="40">
        <v>6</v>
      </c>
      <c r="I13" s="40">
        <v>1</v>
      </c>
      <c r="J13" s="40">
        <v>99</v>
      </c>
      <c r="K13" s="40">
        <v>220573</v>
      </c>
      <c r="L13" s="40">
        <v>915</v>
      </c>
      <c r="M13" s="40">
        <v>120662</v>
      </c>
    </row>
    <row r="15" spans="2:13" ht="15" thickBot="1" x14ac:dyDescent="0.35"/>
    <row r="16" spans="2:13" ht="15" thickBot="1" x14ac:dyDescent="0.35">
      <c r="B16" s="12" t="s">
        <v>18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  <c r="J16">
        <v>8</v>
      </c>
      <c r="K16">
        <v>9</v>
      </c>
      <c r="L16">
        <v>10</v>
      </c>
      <c r="M16">
        <v>11</v>
      </c>
    </row>
    <row r="17" spans="2:13" ht="15" thickBot="1" x14ac:dyDescent="0.35">
      <c r="B17">
        <v>1</v>
      </c>
      <c r="C17" s="11">
        <v>2756331</v>
      </c>
      <c r="D17" s="11">
        <v>61326</v>
      </c>
      <c r="E17" s="11">
        <v>7</v>
      </c>
      <c r="F17" s="11">
        <v>425</v>
      </c>
      <c r="G17" s="11">
        <v>4</v>
      </c>
      <c r="H17" s="11">
        <v>1464</v>
      </c>
      <c r="I17" s="11">
        <v>2</v>
      </c>
      <c r="J17" s="11">
        <v>304</v>
      </c>
      <c r="K17" s="11">
        <v>47</v>
      </c>
      <c r="L17" s="11">
        <v>0</v>
      </c>
      <c r="M17" s="11">
        <v>157</v>
      </c>
    </row>
    <row r="18" spans="2:13" ht="15" thickBot="1" x14ac:dyDescent="0.35">
      <c r="B18">
        <v>2</v>
      </c>
      <c r="C18" s="11">
        <v>6627</v>
      </c>
      <c r="D18" s="11">
        <v>441798</v>
      </c>
      <c r="E18" s="11">
        <v>40</v>
      </c>
      <c r="F18" s="11">
        <v>40064</v>
      </c>
      <c r="G18" s="11">
        <v>51</v>
      </c>
      <c r="H18" s="11">
        <v>1442</v>
      </c>
      <c r="I18" s="11">
        <v>55</v>
      </c>
      <c r="J18" s="11">
        <v>822</v>
      </c>
      <c r="K18" s="11">
        <v>3</v>
      </c>
      <c r="L18" s="11">
        <v>0</v>
      </c>
      <c r="M18" s="11">
        <v>0</v>
      </c>
    </row>
    <row r="19" spans="2:13" ht="15" thickBot="1" x14ac:dyDescent="0.35">
      <c r="B19">
        <v>3</v>
      </c>
      <c r="C19" s="11">
        <v>33</v>
      </c>
      <c r="D19" s="11">
        <v>2731</v>
      </c>
      <c r="E19" s="11">
        <v>14292</v>
      </c>
      <c r="F19" s="11">
        <v>293</v>
      </c>
      <c r="G19" s="11">
        <v>14630</v>
      </c>
      <c r="H19" s="11">
        <v>0</v>
      </c>
      <c r="I19" s="11">
        <v>0</v>
      </c>
      <c r="J19" s="11">
        <v>4502</v>
      </c>
      <c r="K19" s="11">
        <v>0</v>
      </c>
      <c r="L19" s="11">
        <v>0</v>
      </c>
      <c r="M19" s="11">
        <v>0</v>
      </c>
    </row>
    <row r="20" spans="2:13" ht="15" thickBot="1" x14ac:dyDescent="0.35">
      <c r="B20">
        <v>4</v>
      </c>
      <c r="C20" s="11">
        <v>138</v>
      </c>
      <c r="D20" s="11">
        <v>101647</v>
      </c>
      <c r="E20" s="11">
        <v>6</v>
      </c>
      <c r="F20" s="11">
        <v>83550</v>
      </c>
      <c r="G20" s="11">
        <v>184</v>
      </c>
      <c r="H20" s="11">
        <v>1052</v>
      </c>
      <c r="I20" s="11">
        <v>66839</v>
      </c>
      <c r="J20" s="11">
        <v>18</v>
      </c>
      <c r="K20" s="11">
        <v>0</v>
      </c>
      <c r="L20" s="11">
        <v>1</v>
      </c>
      <c r="M20" s="11">
        <v>0</v>
      </c>
    </row>
    <row r="21" spans="2:13" ht="15" thickBot="1" x14ac:dyDescent="0.35">
      <c r="B21">
        <v>5</v>
      </c>
      <c r="C21" s="11">
        <v>103</v>
      </c>
      <c r="D21" s="11">
        <v>6527</v>
      </c>
      <c r="E21" s="11">
        <v>28911</v>
      </c>
      <c r="F21" s="11">
        <v>6672</v>
      </c>
      <c r="G21" s="11">
        <v>10854</v>
      </c>
      <c r="H21" s="11">
        <v>5</v>
      </c>
      <c r="I21" s="11">
        <v>5</v>
      </c>
      <c r="J21" s="11">
        <v>4104</v>
      </c>
      <c r="K21" s="11">
        <v>0</v>
      </c>
      <c r="L21" s="11">
        <v>0</v>
      </c>
      <c r="M21" s="11">
        <v>0</v>
      </c>
    </row>
    <row r="22" spans="2:13" ht="15" thickBot="1" x14ac:dyDescent="0.35">
      <c r="B22">
        <v>6</v>
      </c>
      <c r="C22" s="11">
        <v>5</v>
      </c>
      <c r="D22" s="11">
        <v>68</v>
      </c>
      <c r="E22" s="11">
        <v>0</v>
      </c>
      <c r="F22" s="11">
        <v>23</v>
      </c>
      <c r="G22" s="11">
        <v>1</v>
      </c>
      <c r="H22" s="11">
        <v>353312</v>
      </c>
      <c r="I22" s="11">
        <v>130</v>
      </c>
      <c r="J22" s="11">
        <v>0</v>
      </c>
      <c r="K22" s="11">
        <v>0</v>
      </c>
      <c r="L22" s="11">
        <v>0</v>
      </c>
      <c r="M22" s="11">
        <v>0</v>
      </c>
    </row>
    <row r="23" spans="2:13" ht="15" thickBot="1" x14ac:dyDescent="0.35">
      <c r="B23">
        <v>7</v>
      </c>
      <c r="C23" s="11">
        <v>1</v>
      </c>
      <c r="D23" s="11">
        <v>424</v>
      </c>
      <c r="E23" s="11">
        <v>0</v>
      </c>
      <c r="F23" s="11">
        <v>103768</v>
      </c>
      <c r="G23" s="11">
        <v>0</v>
      </c>
      <c r="H23" s="11">
        <v>18457</v>
      </c>
      <c r="I23" s="11">
        <v>37474</v>
      </c>
      <c r="J23" s="11">
        <v>0</v>
      </c>
      <c r="K23" s="11">
        <v>0</v>
      </c>
      <c r="L23" s="11">
        <v>0</v>
      </c>
      <c r="M23" s="11">
        <v>0</v>
      </c>
    </row>
    <row r="24" spans="2:13" ht="15" thickBot="1" x14ac:dyDescent="0.35">
      <c r="B24">
        <v>8</v>
      </c>
      <c r="C24" s="11">
        <v>6932</v>
      </c>
      <c r="D24" s="11">
        <v>76355</v>
      </c>
      <c r="E24" s="11">
        <v>10947</v>
      </c>
      <c r="F24" s="11">
        <v>422</v>
      </c>
      <c r="G24" s="11">
        <v>2259</v>
      </c>
      <c r="H24" s="11">
        <v>78</v>
      </c>
      <c r="I24" s="11">
        <v>4</v>
      </c>
      <c r="J24" s="11">
        <v>229873</v>
      </c>
      <c r="K24" s="11">
        <v>17</v>
      </c>
      <c r="L24" s="11">
        <v>1</v>
      </c>
      <c r="M24" s="11">
        <v>3</v>
      </c>
    </row>
    <row r="25" spans="2:13" ht="15" thickBot="1" x14ac:dyDescent="0.35">
      <c r="B25">
        <v>9</v>
      </c>
      <c r="C25" s="11">
        <v>7634</v>
      </c>
      <c r="D25" s="11">
        <v>9247</v>
      </c>
      <c r="E25" s="11">
        <v>60</v>
      </c>
      <c r="F25" s="11">
        <v>172</v>
      </c>
      <c r="G25" s="11">
        <v>2</v>
      </c>
      <c r="H25" s="11">
        <v>169</v>
      </c>
      <c r="I25" s="11">
        <v>5</v>
      </c>
      <c r="J25" s="11">
        <v>5567</v>
      </c>
      <c r="K25" s="11">
        <v>37</v>
      </c>
      <c r="L25" s="11">
        <v>686</v>
      </c>
      <c r="M25" s="11">
        <v>26755</v>
      </c>
    </row>
    <row r="26" spans="2:13" ht="15" thickBot="1" x14ac:dyDescent="0.35">
      <c r="B26">
        <v>10</v>
      </c>
      <c r="C26" s="11">
        <v>38</v>
      </c>
      <c r="D26" s="11">
        <v>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1</v>
      </c>
      <c r="K26" s="11">
        <v>7822</v>
      </c>
      <c r="L26" s="11">
        <v>53660</v>
      </c>
      <c r="M26" s="11">
        <v>1966</v>
      </c>
    </row>
    <row r="27" spans="2:13" x14ac:dyDescent="0.3">
      <c r="B27">
        <v>11</v>
      </c>
      <c r="C27" s="11">
        <v>8890</v>
      </c>
      <c r="D27" s="11">
        <v>23</v>
      </c>
      <c r="E27" s="11">
        <v>1</v>
      </c>
      <c r="F27" s="11">
        <v>0</v>
      </c>
      <c r="G27" s="11">
        <v>0</v>
      </c>
      <c r="H27" s="11">
        <v>1</v>
      </c>
      <c r="I27" s="11">
        <v>0</v>
      </c>
      <c r="J27" s="11">
        <v>15</v>
      </c>
      <c r="K27" s="11">
        <v>46352</v>
      </c>
      <c r="L27" s="11">
        <v>190</v>
      </c>
      <c r="M27" s="11">
        <v>25278</v>
      </c>
    </row>
    <row r="29" spans="2:13" ht="15" thickBot="1" x14ac:dyDescent="0.35"/>
    <row r="30" spans="2:13" ht="15" thickBot="1" x14ac:dyDescent="0.35">
      <c r="B30" s="12" t="s">
        <v>19</v>
      </c>
      <c r="C30">
        <v>1</v>
      </c>
      <c r="D30">
        <v>2</v>
      </c>
      <c r="E30">
        <v>3</v>
      </c>
      <c r="F30">
        <v>4</v>
      </c>
      <c r="G30">
        <v>5</v>
      </c>
      <c r="H30">
        <v>6</v>
      </c>
      <c r="I30">
        <v>7</v>
      </c>
      <c r="J30">
        <v>8</v>
      </c>
      <c r="K30">
        <v>9</v>
      </c>
      <c r="L30">
        <v>10</v>
      </c>
      <c r="M30">
        <v>11</v>
      </c>
    </row>
    <row r="31" spans="2:13" x14ac:dyDescent="0.3">
      <c r="B31">
        <v>1</v>
      </c>
      <c r="C31" s="40">
        <v>574318</v>
      </c>
      <c r="D31" s="40">
        <v>13034</v>
      </c>
      <c r="E31" s="40">
        <v>0</v>
      </c>
      <c r="F31" s="40">
        <v>84</v>
      </c>
      <c r="G31" s="40">
        <v>2</v>
      </c>
      <c r="H31" s="40">
        <v>296</v>
      </c>
      <c r="I31" s="40">
        <v>0</v>
      </c>
      <c r="J31" s="40">
        <v>64</v>
      </c>
      <c r="K31" s="40">
        <v>6</v>
      </c>
      <c r="L31" s="40">
        <v>0</v>
      </c>
      <c r="M31" s="40">
        <v>27</v>
      </c>
    </row>
    <row r="32" spans="2:13" x14ac:dyDescent="0.3">
      <c r="B32">
        <v>2</v>
      </c>
      <c r="C32" s="40">
        <v>1352</v>
      </c>
      <c r="D32" s="40">
        <v>92766</v>
      </c>
      <c r="E32" s="40">
        <v>9</v>
      </c>
      <c r="F32" s="40">
        <v>8298</v>
      </c>
      <c r="G32" s="40">
        <v>10</v>
      </c>
      <c r="H32" s="40">
        <v>270</v>
      </c>
      <c r="I32" s="40">
        <v>14</v>
      </c>
      <c r="J32" s="40">
        <v>175</v>
      </c>
      <c r="K32" s="40">
        <v>1</v>
      </c>
      <c r="L32" s="40">
        <v>0</v>
      </c>
      <c r="M32" s="40">
        <v>0</v>
      </c>
    </row>
    <row r="33" spans="2:13" x14ac:dyDescent="0.3">
      <c r="B33">
        <v>3</v>
      </c>
      <c r="C33" s="40">
        <v>5</v>
      </c>
      <c r="D33" s="40">
        <v>532</v>
      </c>
      <c r="E33" s="40">
        <v>2945</v>
      </c>
      <c r="F33" s="40">
        <v>60</v>
      </c>
      <c r="G33" s="40">
        <v>3015</v>
      </c>
      <c r="H33" s="40">
        <v>0</v>
      </c>
      <c r="I33" s="40">
        <v>0</v>
      </c>
      <c r="J33" s="40">
        <v>928</v>
      </c>
      <c r="K33" s="40">
        <v>0</v>
      </c>
      <c r="L33" s="40">
        <v>0</v>
      </c>
      <c r="M33" s="40">
        <v>0</v>
      </c>
    </row>
    <row r="34" spans="2:13" x14ac:dyDescent="0.3">
      <c r="B34">
        <v>4</v>
      </c>
      <c r="C34" s="40">
        <v>26</v>
      </c>
      <c r="D34" s="40">
        <v>21064</v>
      </c>
      <c r="E34" s="40">
        <v>0</v>
      </c>
      <c r="F34" s="40">
        <v>17252</v>
      </c>
      <c r="G34" s="40">
        <v>40</v>
      </c>
      <c r="H34" s="40">
        <v>262</v>
      </c>
      <c r="I34" s="40">
        <v>13766</v>
      </c>
      <c r="J34" s="40">
        <v>6</v>
      </c>
      <c r="K34" s="40">
        <v>0</v>
      </c>
      <c r="L34" s="40">
        <v>0</v>
      </c>
      <c r="M34" s="40">
        <v>0</v>
      </c>
    </row>
    <row r="35" spans="2:13" x14ac:dyDescent="0.3">
      <c r="B35">
        <v>5</v>
      </c>
      <c r="C35" s="40">
        <v>31</v>
      </c>
      <c r="D35" s="40">
        <v>1419</v>
      </c>
      <c r="E35" s="40">
        <v>6078</v>
      </c>
      <c r="F35" s="40">
        <v>1372</v>
      </c>
      <c r="G35" s="40">
        <v>2287</v>
      </c>
      <c r="H35" s="40">
        <v>1</v>
      </c>
      <c r="I35" s="40">
        <v>2</v>
      </c>
      <c r="J35" s="40">
        <v>861</v>
      </c>
      <c r="K35" s="40">
        <v>0</v>
      </c>
      <c r="L35" s="40">
        <v>0</v>
      </c>
      <c r="M35" s="40">
        <v>0</v>
      </c>
    </row>
    <row r="36" spans="2:13" x14ac:dyDescent="0.3">
      <c r="B36">
        <v>6</v>
      </c>
      <c r="C36" s="40">
        <v>1</v>
      </c>
      <c r="D36" s="40">
        <v>13</v>
      </c>
      <c r="E36" s="40">
        <v>0</v>
      </c>
      <c r="F36" s="40">
        <v>1</v>
      </c>
      <c r="G36" s="40">
        <v>0</v>
      </c>
      <c r="H36" s="40">
        <v>74079</v>
      </c>
      <c r="I36" s="40">
        <v>37</v>
      </c>
      <c r="J36" s="40">
        <v>0</v>
      </c>
      <c r="K36" s="40">
        <v>0</v>
      </c>
      <c r="L36" s="40">
        <v>0</v>
      </c>
      <c r="M36" s="40">
        <v>0</v>
      </c>
    </row>
    <row r="37" spans="2:13" x14ac:dyDescent="0.3">
      <c r="B37">
        <v>7</v>
      </c>
      <c r="C37" s="40">
        <v>0</v>
      </c>
      <c r="D37" s="40">
        <v>67</v>
      </c>
      <c r="E37" s="40">
        <v>0</v>
      </c>
      <c r="F37" s="40">
        <v>21850</v>
      </c>
      <c r="G37" s="40">
        <v>0</v>
      </c>
      <c r="H37" s="40">
        <v>3837</v>
      </c>
      <c r="I37" s="40">
        <v>7832</v>
      </c>
      <c r="J37" s="40">
        <v>0</v>
      </c>
      <c r="K37" s="40">
        <v>0</v>
      </c>
      <c r="L37" s="40">
        <v>0</v>
      </c>
      <c r="M37" s="40">
        <v>0</v>
      </c>
    </row>
    <row r="38" spans="2:13" x14ac:dyDescent="0.3">
      <c r="B38">
        <v>8</v>
      </c>
      <c r="C38" s="40">
        <v>1416</v>
      </c>
      <c r="D38" s="40">
        <v>15952</v>
      </c>
      <c r="E38" s="40">
        <v>2288</v>
      </c>
      <c r="F38" s="40">
        <v>92</v>
      </c>
      <c r="G38" s="40">
        <v>450</v>
      </c>
      <c r="H38" s="40">
        <v>19</v>
      </c>
      <c r="I38" s="40">
        <v>0</v>
      </c>
      <c r="J38" s="40">
        <v>48237</v>
      </c>
      <c r="K38" s="40">
        <v>5</v>
      </c>
      <c r="L38" s="40">
        <v>0</v>
      </c>
      <c r="M38" s="40">
        <v>0</v>
      </c>
    </row>
    <row r="39" spans="2:13" x14ac:dyDescent="0.3">
      <c r="B39">
        <v>9</v>
      </c>
      <c r="C39" s="40">
        <v>1604</v>
      </c>
      <c r="D39" s="40">
        <v>1979</v>
      </c>
      <c r="E39" s="40">
        <v>16</v>
      </c>
      <c r="F39" s="40">
        <v>40</v>
      </c>
      <c r="G39" s="40">
        <v>1</v>
      </c>
      <c r="H39" s="40">
        <v>39</v>
      </c>
      <c r="I39" s="40">
        <v>2</v>
      </c>
      <c r="J39" s="40">
        <v>1217</v>
      </c>
      <c r="K39" s="40">
        <v>4</v>
      </c>
      <c r="L39" s="40">
        <v>122</v>
      </c>
      <c r="M39" s="40">
        <v>5657</v>
      </c>
    </row>
    <row r="40" spans="2:13" x14ac:dyDescent="0.3">
      <c r="B40">
        <v>10</v>
      </c>
      <c r="C40" s="40">
        <v>16</v>
      </c>
      <c r="D40" s="40">
        <v>2</v>
      </c>
      <c r="E40" s="40">
        <v>0</v>
      </c>
      <c r="F40" s="40">
        <v>0</v>
      </c>
      <c r="G40" s="40">
        <v>0</v>
      </c>
      <c r="H40" s="40">
        <v>0</v>
      </c>
      <c r="I40" s="40">
        <v>0</v>
      </c>
      <c r="J40" s="40">
        <v>0</v>
      </c>
      <c r="K40" s="40">
        <v>1583</v>
      </c>
      <c r="L40" s="40">
        <v>11173</v>
      </c>
      <c r="M40" s="40">
        <v>414</v>
      </c>
    </row>
    <row r="41" spans="2:13" x14ac:dyDescent="0.3">
      <c r="B41">
        <v>11</v>
      </c>
      <c r="C41" s="40">
        <v>1812</v>
      </c>
      <c r="D41" s="40">
        <v>5</v>
      </c>
      <c r="E41" s="40">
        <v>0</v>
      </c>
      <c r="F41" s="40">
        <v>0</v>
      </c>
      <c r="G41" s="40">
        <v>0</v>
      </c>
      <c r="H41" s="40">
        <v>0</v>
      </c>
      <c r="I41" s="40">
        <v>0</v>
      </c>
      <c r="J41" s="40">
        <v>4</v>
      </c>
      <c r="K41" s="40">
        <v>9536</v>
      </c>
      <c r="L41" s="40">
        <v>42</v>
      </c>
      <c r="M41" s="40">
        <v>5204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8A57A-524F-4AF6-94B8-107A75624EB1}">
  <dimension ref="C1:AN55"/>
  <sheetViews>
    <sheetView workbookViewId="0">
      <selection activeCell="D4" sqref="D4"/>
    </sheetView>
  </sheetViews>
  <sheetFormatPr defaultRowHeight="14.4" x14ac:dyDescent="0.3"/>
  <cols>
    <col min="3" max="3" width="9.88671875" bestFit="1" customWidth="1"/>
    <col min="4" max="4" width="10.6640625" bestFit="1" customWidth="1"/>
    <col min="5" max="5" width="10.5546875" bestFit="1" customWidth="1"/>
    <col min="6" max="6" width="9.5546875" bestFit="1" customWidth="1"/>
    <col min="7" max="7" width="9.6640625" bestFit="1" customWidth="1"/>
    <col min="8" max="8" width="9.109375" bestFit="1" customWidth="1"/>
    <col min="9" max="11" width="9.6640625" bestFit="1" customWidth="1"/>
    <col min="12" max="14" width="9.5546875" bestFit="1" customWidth="1"/>
    <col min="17" max="17" width="9.5546875" bestFit="1" customWidth="1"/>
    <col min="18" max="18" width="11.5546875" bestFit="1" customWidth="1"/>
    <col min="30" max="30" width="9.5546875" bestFit="1" customWidth="1"/>
  </cols>
  <sheetData>
    <row r="1" spans="3:40" ht="15" thickBot="1" x14ac:dyDescent="0.35">
      <c r="C1" s="35" t="s">
        <v>17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3"/>
      <c r="P1" s="36" t="s">
        <v>18</v>
      </c>
      <c r="Q1" s="37"/>
      <c r="R1" s="37"/>
      <c r="S1" s="37"/>
      <c r="T1" s="37"/>
      <c r="U1" s="37"/>
      <c r="V1" s="37"/>
      <c r="W1" s="37"/>
      <c r="X1" s="37"/>
      <c r="Y1" s="37"/>
      <c r="Z1" s="37"/>
      <c r="AA1" s="38"/>
      <c r="AC1" s="36" t="s">
        <v>19</v>
      </c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8"/>
    </row>
    <row r="2" spans="3:40" ht="15" thickBot="1" x14ac:dyDescent="0.35">
      <c r="C2" s="14" t="s">
        <v>9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P2" s="14" t="s">
        <v>9</v>
      </c>
      <c r="Q2">
        <v>1</v>
      </c>
      <c r="R2">
        <v>2</v>
      </c>
      <c r="S2">
        <v>3</v>
      </c>
      <c r="T2">
        <v>4</v>
      </c>
      <c r="U2">
        <v>5</v>
      </c>
      <c r="V2">
        <v>6</v>
      </c>
      <c r="W2">
        <v>7</v>
      </c>
      <c r="X2">
        <v>8</v>
      </c>
      <c r="Y2">
        <v>9</v>
      </c>
      <c r="Z2">
        <v>10</v>
      </c>
      <c r="AA2">
        <v>11</v>
      </c>
      <c r="AC2" s="14" t="s">
        <v>9</v>
      </c>
      <c r="AD2">
        <v>1</v>
      </c>
      <c r="AE2">
        <v>2</v>
      </c>
      <c r="AF2">
        <v>3</v>
      </c>
      <c r="AG2">
        <v>4</v>
      </c>
      <c r="AH2">
        <v>5</v>
      </c>
      <c r="AI2">
        <v>6</v>
      </c>
      <c r="AJ2">
        <v>7</v>
      </c>
      <c r="AK2">
        <v>8</v>
      </c>
      <c r="AL2">
        <v>9</v>
      </c>
      <c r="AM2">
        <v>10</v>
      </c>
      <c r="AN2">
        <v>11</v>
      </c>
    </row>
    <row r="3" spans="3:40" ht="15" thickBot="1" x14ac:dyDescent="0.35">
      <c r="C3">
        <v>1</v>
      </c>
      <c r="D3" s="13">
        <f>'Factoring table'!$B$5*Modes!C3</f>
        <v>2105279.7919999999</v>
      </c>
      <c r="E3" s="13">
        <f>'Factoring table'!$B$5*Modes!D3</f>
        <v>46390.057000000001</v>
      </c>
      <c r="F3" s="13">
        <f>'Factoring table'!$B$5*Modes!E3</f>
        <v>6.601</v>
      </c>
      <c r="G3" s="13">
        <f>'Factoring table'!$B$5*Modes!F3</f>
        <v>311.37400000000002</v>
      </c>
      <c r="H3" s="13">
        <f>'Factoring table'!$B$5*Modes!G3</f>
        <v>5.6349999999999998</v>
      </c>
      <c r="I3" s="13">
        <f>'Factoring table'!$B$5*Modes!H3</f>
        <v>1121.6870000000001</v>
      </c>
      <c r="J3" s="13">
        <f>'Factoring table'!$B$5*Modes!I3</f>
        <v>4.508</v>
      </c>
      <c r="K3" s="13">
        <f>'Factoring table'!$B$5*Modes!J3</f>
        <v>233.12800000000001</v>
      </c>
      <c r="L3" s="13">
        <f>'Factoring table'!$B$5*Modes!K3</f>
        <v>29.946000000000002</v>
      </c>
      <c r="M3" s="13">
        <f>'Factoring table'!$B$5*Modes!L3</f>
        <v>0.161</v>
      </c>
      <c r="N3" s="13">
        <f>'Factoring table'!$B$5*Modes!M3</f>
        <v>125.419</v>
      </c>
      <c r="P3">
        <v>1</v>
      </c>
      <c r="Q3" s="11">
        <f>'Factoring table'!$B$5*Modes!C17</f>
        <v>443769.29100000003</v>
      </c>
      <c r="R3" s="11">
        <f>'Factoring table'!$B$5*Modes!D17</f>
        <v>9873.4860000000008</v>
      </c>
      <c r="S3" s="11">
        <f>'Factoring table'!$B$5*Modes!E17</f>
        <v>1.127</v>
      </c>
      <c r="T3" s="11">
        <f>'Factoring table'!$B$5*Modes!F17</f>
        <v>68.424999999999997</v>
      </c>
      <c r="U3" s="11">
        <f>'Factoring table'!$B$5*Modes!G17</f>
        <v>0.64400000000000002</v>
      </c>
      <c r="V3" s="11">
        <f>'Factoring table'!$B$5*Modes!H17</f>
        <v>235.70400000000001</v>
      </c>
      <c r="W3" s="11">
        <f>'Factoring table'!$B$5*Modes!I17</f>
        <v>0.32200000000000001</v>
      </c>
      <c r="X3" s="11">
        <f>'Factoring table'!$B$5*Modes!J17</f>
        <v>48.944000000000003</v>
      </c>
      <c r="Y3" s="11">
        <f>'Factoring table'!$B$5*Modes!K17</f>
        <v>7.5670000000000002</v>
      </c>
      <c r="Z3" s="11">
        <f>'Factoring table'!$B$5*Modes!L17</f>
        <v>0</v>
      </c>
      <c r="AA3" s="11">
        <f>'Factoring table'!$B$5*Modes!M17</f>
        <v>25.277000000000001</v>
      </c>
      <c r="AC3">
        <v>1</v>
      </c>
      <c r="AD3" s="11">
        <f>Modes!C31*'Factoring table'!$B$5</f>
        <v>92465.198000000004</v>
      </c>
      <c r="AE3" s="11">
        <f>Modes!D31*'Factoring table'!$B$5</f>
        <v>2098.4740000000002</v>
      </c>
      <c r="AF3" s="11">
        <f>Modes!E31*'Factoring table'!$B$5</f>
        <v>0</v>
      </c>
      <c r="AG3" s="11">
        <f>Modes!F31*'Factoring table'!$B$5</f>
        <v>13.524000000000001</v>
      </c>
      <c r="AH3" s="11">
        <f>Modes!G31*'Factoring table'!$B$5</f>
        <v>0.32200000000000001</v>
      </c>
      <c r="AI3" s="11">
        <f>Modes!H31*'Factoring table'!$B$5</f>
        <v>47.655999999999999</v>
      </c>
      <c r="AJ3" s="11">
        <f>Modes!I31*'Factoring table'!$B$5</f>
        <v>0</v>
      </c>
      <c r="AK3" s="11">
        <f>Modes!J31*'Factoring table'!$B$5</f>
        <v>10.304</v>
      </c>
      <c r="AL3" s="11">
        <f>Modes!K31*'Factoring table'!$B$5</f>
        <v>0.96599999999999997</v>
      </c>
      <c r="AM3" s="11">
        <f>Modes!L31*'Factoring table'!$B$5</f>
        <v>0</v>
      </c>
      <c r="AN3" s="11">
        <f>Modes!M31*'Factoring table'!$B$5</f>
        <v>4.3470000000000004</v>
      </c>
    </row>
    <row r="4" spans="3:40" ht="15" thickBot="1" x14ac:dyDescent="0.35">
      <c r="C4">
        <v>2</v>
      </c>
      <c r="D4" s="13">
        <f>'Factoring table'!$B$5*Modes!C4</f>
        <v>5142.8230000000003</v>
      </c>
      <c r="E4" s="13">
        <f>'Factoring table'!$B$5*Modes!D4</f>
        <v>337284.696</v>
      </c>
      <c r="F4" s="13">
        <f>'Factoring table'!$B$5*Modes!E4</f>
        <v>29.624000000000002</v>
      </c>
      <c r="G4" s="13">
        <f>'Factoring table'!$B$5*Modes!F4</f>
        <v>30636.529000000002</v>
      </c>
      <c r="H4" s="13">
        <f>'Factoring table'!$B$5*Modes!G4</f>
        <v>28.497</v>
      </c>
      <c r="I4" s="13">
        <f>'Factoring table'!$B$5*Modes!H4</f>
        <v>1103.655</v>
      </c>
      <c r="J4" s="13">
        <f>'Factoring table'!$B$5*Modes!I4</f>
        <v>51.359000000000002</v>
      </c>
      <c r="K4" s="13">
        <f>'Factoring table'!$B$5*Modes!J4</f>
        <v>620.65499999999997</v>
      </c>
      <c r="L4" s="13">
        <f>'Factoring table'!$B$5*Modes!K4</f>
        <v>3.5420000000000003</v>
      </c>
      <c r="M4" s="13">
        <f>'Factoring table'!$B$5*Modes!L4</f>
        <v>0.161</v>
      </c>
      <c r="N4" s="13">
        <f>'Factoring table'!$B$5*Modes!M4</f>
        <v>0.161</v>
      </c>
      <c r="P4">
        <v>2</v>
      </c>
      <c r="Q4" s="11">
        <f>'Factoring table'!$B$5*Modes!C18</f>
        <v>1066.9470000000001</v>
      </c>
      <c r="R4" s="11">
        <f>'Factoring table'!$B$5*Modes!D18</f>
        <v>71129.478000000003</v>
      </c>
      <c r="S4" s="11">
        <f>'Factoring table'!$B$5*Modes!E18</f>
        <v>6.44</v>
      </c>
      <c r="T4" s="11">
        <f>'Factoring table'!$B$5*Modes!F18</f>
        <v>6450.3040000000001</v>
      </c>
      <c r="U4" s="11">
        <f>'Factoring table'!$B$5*Modes!G18</f>
        <v>8.2110000000000003</v>
      </c>
      <c r="V4" s="11">
        <f>'Factoring table'!$B$5*Modes!H18</f>
        <v>232.16200000000001</v>
      </c>
      <c r="W4" s="11">
        <f>'Factoring table'!$B$5*Modes!I18</f>
        <v>8.8550000000000004</v>
      </c>
      <c r="X4" s="11">
        <f>'Factoring table'!$B$5*Modes!J18</f>
        <v>132.34200000000001</v>
      </c>
      <c r="Y4" s="11">
        <f>'Factoring table'!$B$5*Modes!K18</f>
        <v>0.48299999999999998</v>
      </c>
      <c r="Z4" s="11">
        <f>'Factoring table'!$B$5*Modes!L18</f>
        <v>0</v>
      </c>
      <c r="AA4" s="11">
        <f>'Factoring table'!$B$5*Modes!M18</f>
        <v>0</v>
      </c>
      <c r="AC4">
        <v>2</v>
      </c>
      <c r="AD4" s="11">
        <f>Modes!C32*'Factoring table'!$B$5</f>
        <v>217.672</v>
      </c>
      <c r="AE4" s="11">
        <f>Modes!D32*'Factoring table'!$B$5</f>
        <v>14935.326000000001</v>
      </c>
      <c r="AF4" s="11">
        <f>Modes!E32*'Factoring table'!$B$5</f>
        <v>1.4490000000000001</v>
      </c>
      <c r="AG4" s="11">
        <f>Modes!F32*'Factoring table'!$B$5</f>
        <v>1335.9780000000001</v>
      </c>
      <c r="AH4" s="11">
        <f>Modes!G32*'Factoring table'!$B$5</f>
        <v>1.61</v>
      </c>
      <c r="AI4" s="11">
        <f>Modes!H32*'Factoring table'!$B$5</f>
        <v>43.47</v>
      </c>
      <c r="AJ4" s="11">
        <f>Modes!I32*'Factoring table'!$B$5</f>
        <v>2.254</v>
      </c>
      <c r="AK4" s="11">
        <f>Modes!J32*'Factoring table'!$B$5</f>
        <v>28.175000000000001</v>
      </c>
      <c r="AL4" s="11">
        <f>Modes!K32*'Factoring table'!$B$5</f>
        <v>0.161</v>
      </c>
      <c r="AM4" s="11">
        <f>Modes!L32*'Factoring table'!$B$5</f>
        <v>0</v>
      </c>
      <c r="AN4" s="11">
        <f>Modes!M32*'Factoring table'!$B$5</f>
        <v>0</v>
      </c>
    </row>
    <row r="5" spans="3:40" ht="15" thickBot="1" x14ac:dyDescent="0.35">
      <c r="C5">
        <v>3</v>
      </c>
      <c r="D5" s="13">
        <f>'Factoring table'!$B$5*Modes!C5</f>
        <v>26.243000000000002</v>
      </c>
      <c r="E5" s="13">
        <f>'Factoring table'!$B$5*Modes!D5</f>
        <v>2064.02</v>
      </c>
      <c r="F5" s="13">
        <f>'Factoring table'!$B$5*Modes!E5</f>
        <v>10936.569</v>
      </c>
      <c r="G5" s="13">
        <f>'Factoring table'!$B$5*Modes!F5</f>
        <v>230.55199999999999</v>
      </c>
      <c r="H5" s="13">
        <f>'Factoring table'!$B$5*Modes!G5</f>
        <v>11180.484</v>
      </c>
      <c r="I5" s="13">
        <f>'Factoring table'!$B$5*Modes!H5</f>
        <v>0.161</v>
      </c>
      <c r="J5" s="13">
        <f>'Factoring table'!$B$5*Modes!I5</f>
        <v>0.161</v>
      </c>
      <c r="K5" s="13">
        <f>'Factoring table'!$B$5*Modes!J5</f>
        <v>3416.259</v>
      </c>
      <c r="L5" s="13">
        <f>'Factoring table'!$B$5*Modes!K5</f>
        <v>0.161</v>
      </c>
      <c r="M5" s="13">
        <f>'Factoring table'!$B$5*Modes!L5</f>
        <v>0.161</v>
      </c>
      <c r="N5" s="13">
        <f>'Factoring table'!$B$5*Modes!M5</f>
        <v>0.161</v>
      </c>
      <c r="P5">
        <v>3</v>
      </c>
      <c r="Q5" s="11">
        <f>'Factoring table'!$B$5*Modes!C19</f>
        <v>5.3129999999999997</v>
      </c>
      <c r="R5" s="11">
        <f>'Factoring table'!$B$5*Modes!D19</f>
        <v>439.69100000000003</v>
      </c>
      <c r="S5" s="11">
        <f>'Factoring table'!$B$5*Modes!E19</f>
        <v>2301.0120000000002</v>
      </c>
      <c r="T5" s="11">
        <f>'Factoring table'!$B$5*Modes!F19</f>
        <v>47.173000000000002</v>
      </c>
      <c r="U5" s="11">
        <f>'Factoring table'!$B$5*Modes!G19</f>
        <v>2355.4299999999998</v>
      </c>
      <c r="V5" s="11">
        <f>'Factoring table'!$B$5*Modes!H19</f>
        <v>0</v>
      </c>
      <c r="W5" s="11">
        <f>'Factoring table'!$B$5*Modes!I19</f>
        <v>0</v>
      </c>
      <c r="X5" s="11">
        <f>'Factoring table'!$B$5*Modes!J19</f>
        <v>724.822</v>
      </c>
      <c r="Y5" s="11">
        <f>'Factoring table'!$B$5*Modes!K19</f>
        <v>0</v>
      </c>
      <c r="Z5" s="11">
        <f>'Factoring table'!$B$5*Modes!L19</f>
        <v>0</v>
      </c>
      <c r="AA5" s="11">
        <f>'Factoring table'!$B$5*Modes!M19</f>
        <v>0</v>
      </c>
      <c r="AC5">
        <v>3</v>
      </c>
      <c r="AD5" s="11">
        <f>Modes!C33*'Factoring table'!$B$5</f>
        <v>0.80500000000000005</v>
      </c>
      <c r="AE5" s="11">
        <f>Modes!D33*'Factoring table'!$B$5</f>
        <v>85.652000000000001</v>
      </c>
      <c r="AF5" s="11">
        <f>Modes!E33*'Factoring table'!$B$5</f>
        <v>474.14500000000004</v>
      </c>
      <c r="AG5" s="11">
        <f>Modes!F33*'Factoring table'!$B$5</f>
        <v>9.66</v>
      </c>
      <c r="AH5" s="11">
        <f>Modes!G33*'Factoring table'!$B$5</f>
        <v>485.41500000000002</v>
      </c>
      <c r="AI5" s="11">
        <f>Modes!H33*'Factoring table'!$B$5</f>
        <v>0</v>
      </c>
      <c r="AJ5" s="11">
        <f>Modes!I33*'Factoring table'!$B$5</f>
        <v>0</v>
      </c>
      <c r="AK5" s="11">
        <f>Modes!J33*'Factoring table'!$B$5</f>
        <v>149.40800000000002</v>
      </c>
      <c r="AL5" s="11">
        <f>Modes!K33*'Factoring table'!$B$5</f>
        <v>0</v>
      </c>
      <c r="AM5" s="11">
        <f>Modes!L33*'Factoring table'!$B$5</f>
        <v>0</v>
      </c>
      <c r="AN5" s="11">
        <f>Modes!M33*'Factoring table'!$B$5</f>
        <v>0</v>
      </c>
    </row>
    <row r="6" spans="3:40" ht="15" thickBot="1" x14ac:dyDescent="0.35">
      <c r="C6">
        <v>4</v>
      </c>
      <c r="D6" s="13">
        <f>'Factoring table'!$B$5*Modes!C6</f>
        <v>108.35300000000001</v>
      </c>
      <c r="E6" s="13">
        <f>'Factoring table'!$B$5*Modes!D6</f>
        <v>77893.088000000003</v>
      </c>
      <c r="F6" s="13">
        <f>'Factoring table'!$B$5*Modes!E6</f>
        <v>6.1180000000000003</v>
      </c>
      <c r="G6" s="13">
        <f>'Factoring table'!$B$5*Modes!F6</f>
        <v>63756.805</v>
      </c>
      <c r="H6" s="13">
        <f>'Factoring table'!$B$5*Modes!G6</f>
        <v>141.358</v>
      </c>
      <c r="I6" s="13">
        <f>'Factoring table'!$B$5*Modes!H6</f>
        <v>844.60599999999999</v>
      </c>
      <c r="J6" s="13">
        <f>'Factoring table'!$B$5*Modes!I6</f>
        <v>50961.491000000002</v>
      </c>
      <c r="K6" s="13">
        <f>'Factoring table'!$B$5*Modes!J6</f>
        <v>12.558</v>
      </c>
      <c r="L6" s="13">
        <f>'Factoring table'!$B$5*Modes!K6</f>
        <v>0.161</v>
      </c>
      <c r="M6" s="13">
        <f>'Factoring table'!$B$5*Modes!L6</f>
        <v>0</v>
      </c>
      <c r="N6" s="13">
        <f>'Factoring table'!$B$5*Modes!M6</f>
        <v>0.161</v>
      </c>
      <c r="P6">
        <v>4</v>
      </c>
      <c r="Q6" s="11">
        <f>'Factoring table'!$B$5*Modes!C20</f>
        <v>22.218</v>
      </c>
      <c r="R6" s="11">
        <f>'Factoring table'!$B$5*Modes!D20</f>
        <v>16365.167000000001</v>
      </c>
      <c r="S6" s="11">
        <f>'Factoring table'!$B$5*Modes!E20</f>
        <v>0.96599999999999997</v>
      </c>
      <c r="T6" s="11">
        <f>'Factoring table'!$B$5*Modes!F20</f>
        <v>13451.550000000001</v>
      </c>
      <c r="U6" s="11">
        <f>'Factoring table'!$B$5*Modes!G20</f>
        <v>29.624000000000002</v>
      </c>
      <c r="V6" s="11">
        <f>'Factoring table'!$B$5*Modes!H20</f>
        <v>169.37200000000001</v>
      </c>
      <c r="W6" s="11">
        <f>'Factoring table'!$B$5*Modes!I20</f>
        <v>10761.079</v>
      </c>
      <c r="X6" s="11">
        <f>'Factoring table'!$B$5*Modes!J20</f>
        <v>2.8980000000000001</v>
      </c>
      <c r="Y6" s="11">
        <f>'Factoring table'!$B$5*Modes!K20</f>
        <v>0</v>
      </c>
      <c r="Z6" s="11">
        <f>'Factoring table'!$B$5*Modes!L20</f>
        <v>0.161</v>
      </c>
      <c r="AA6" s="11">
        <f>'Factoring table'!$B$5*Modes!M20</f>
        <v>0</v>
      </c>
      <c r="AC6">
        <v>4</v>
      </c>
      <c r="AD6" s="11">
        <f>Modes!C34*'Factoring table'!$B$5</f>
        <v>4.1859999999999999</v>
      </c>
      <c r="AE6" s="11">
        <f>Modes!D34*'Factoring table'!$B$5</f>
        <v>3391.3040000000001</v>
      </c>
      <c r="AF6" s="11">
        <f>Modes!E34*'Factoring table'!$B$5</f>
        <v>0</v>
      </c>
      <c r="AG6" s="11">
        <f>Modes!F34*'Factoring table'!$B$5</f>
        <v>2777.5720000000001</v>
      </c>
      <c r="AH6" s="11">
        <f>Modes!G34*'Factoring table'!$B$5</f>
        <v>6.44</v>
      </c>
      <c r="AI6" s="11">
        <f>Modes!H34*'Factoring table'!$B$5</f>
        <v>42.182000000000002</v>
      </c>
      <c r="AJ6" s="11">
        <f>Modes!I34*'Factoring table'!$B$5</f>
        <v>2216.326</v>
      </c>
      <c r="AK6" s="11">
        <f>Modes!J34*'Factoring table'!$B$5</f>
        <v>0.96599999999999997</v>
      </c>
      <c r="AL6" s="11">
        <f>Modes!K34*'Factoring table'!$B$5</f>
        <v>0</v>
      </c>
      <c r="AM6" s="11">
        <f>Modes!L34*'Factoring table'!$B$5</f>
        <v>0</v>
      </c>
      <c r="AN6" s="11">
        <f>Modes!M34*'Factoring table'!$B$5</f>
        <v>0</v>
      </c>
    </row>
    <row r="7" spans="3:40" ht="15" thickBot="1" x14ac:dyDescent="0.35">
      <c r="C7">
        <v>5</v>
      </c>
      <c r="D7" s="13">
        <f>'Factoring table'!$B$5*Modes!C7</f>
        <v>75.992000000000004</v>
      </c>
      <c r="E7" s="13">
        <f>'Factoring table'!$B$5*Modes!D7</f>
        <v>5132.0360000000001</v>
      </c>
      <c r="F7" s="13">
        <f>'Factoring table'!$B$5*Modes!E7</f>
        <v>22153.922000000002</v>
      </c>
      <c r="G7" s="13">
        <f>'Factoring table'!$B$5*Modes!F7</f>
        <v>5120.1220000000003</v>
      </c>
      <c r="H7" s="13">
        <f>'Factoring table'!$B$5*Modes!G7</f>
        <v>8338.5120000000006</v>
      </c>
      <c r="I7" s="13">
        <f>'Factoring table'!$B$5*Modes!H7</f>
        <v>4.3470000000000004</v>
      </c>
      <c r="J7" s="13">
        <f>'Factoring table'!$B$5*Modes!I7</f>
        <v>2.7370000000000001</v>
      </c>
      <c r="K7" s="13">
        <f>'Factoring table'!$B$5*Modes!J7</f>
        <v>3107.6220000000003</v>
      </c>
      <c r="L7" s="13">
        <f>'Factoring table'!$B$5*Modes!K7</f>
        <v>0.48299999999999998</v>
      </c>
      <c r="M7" s="13">
        <f>'Factoring table'!$B$5*Modes!L7</f>
        <v>0.161</v>
      </c>
      <c r="N7" s="13">
        <f>'Factoring table'!$B$5*Modes!M7</f>
        <v>0.161</v>
      </c>
      <c r="P7">
        <v>5</v>
      </c>
      <c r="Q7" s="11">
        <f>'Factoring table'!$B$5*Modes!C21</f>
        <v>16.583000000000002</v>
      </c>
      <c r="R7" s="11">
        <f>'Factoring table'!$B$5*Modes!D21</f>
        <v>1050.847</v>
      </c>
      <c r="S7" s="11">
        <f>'Factoring table'!$B$5*Modes!E21</f>
        <v>4654.6710000000003</v>
      </c>
      <c r="T7" s="11">
        <f>'Factoring table'!$B$5*Modes!F21</f>
        <v>1074.192</v>
      </c>
      <c r="U7" s="11">
        <f>'Factoring table'!$B$5*Modes!G21</f>
        <v>1747.4940000000001</v>
      </c>
      <c r="V7" s="11">
        <f>'Factoring table'!$B$5*Modes!H21</f>
        <v>0.80500000000000005</v>
      </c>
      <c r="W7" s="11">
        <f>'Factoring table'!$B$5*Modes!I21</f>
        <v>0.80500000000000005</v>
      </c>
      <c r="X7" s="11">
        <f>'Factoring table'!$B$5*Modes!J21</f>
        <v>660.74400000000003</v>
      </c>
      <c r="Y7" s="11">
        <f>'Factoring table'!$B$5*Modes!K21</f>
        <v>0</v>
      </c>
      <c r="Z7" s="11">
        <f>'Factoring table'!$B$5*Modes!L21</f>
        <v>0</v>
      </c>
      <c r="AA7" s="11">
        <f>'Factoring table'!$B$5*Modes!M21</f>
        <v>0</v>
      </c>
      <c r="AC7">
        <v>5</v>
      </c>
      <c r="AD7" s="11">
        <f>Modes!C35*'Factoring table'!$B$5</f>
        <v>4.9910000000000005</v>
      </c>
      <c r="AE7" s="11">
        <f>Modes!D35*'Factoring table'!$B$5</f>
        <v>228.459</v>
      </c>
      <c r="AF7" s="11">
        <f>Modes!E35*'Factoring table'!$B$5</f>
        <v>978.55799999999999</v>
      </c>
      <c r="AG7" s="11">
        <f>Modes!F35*'Factoring table'!$B$5</f>
        <v>220.892</v>
      </c>
      <c r="AH7" s="11">
        <f>Modes!G35*'Factoring table'!$B$5</f>
        <v>368.20699999999999</v>
      </c>
      <c r="AI7" s="11">
        <f>Modes!H35*'Factoring table'!$B$5</f>
        <v>0.161</v>
      </c>
      <c r="AJ7" s="11">
        <f>Modes!I35*'Factoring table'!$B$5</f>
        <v>0.32200000000000001</v>
      </c>
      <c r="AK7" s="11">
        <f>Modes!J35*'Factoring table'!$B$5</f>
        <v>138.62100000000001</v>
      </c>
      <c r="AL7" s="11">
        <f>Modes!K35*'Factoring table'!$B$5</f>
        <v>0</v>
      </c>
      <c r="AM7" s="11">
        <f>Modes!L35*'Factoring table'!$B$5</f>
        <v>0</v>
      </c>
      <c r="AN7" s="11">
        <f>Modes!M35*'Factoring table'!$B$5</f>
        <v>0</v>
      </c>
    </row>
    <row r="8" spans="3:40" ht="15" thickBot="1" x14ac:dyDescent="0.35">
      <c r="C8">
        <v>6</v>
      </c>
      <c r="D8" s="13">
        <f>'Factoring table'!$B$5*Modes!C8</f>
        <v>3.3810000000000002</v>
      </c>
      <c r="E8" s="13">
        <f>'Factoring table'!$B$5*Modes!D8</f>
        <v>44.758000000000003</v>
      </c>
      <c r="F8" s="13">
        <f>'Factoring table'!$B$5*Modes!E8</f>
        <v>0.161</v>
      </c>
      <c r="G8" s="13">
        <f>'Factoring table'!$B$5*Modes!F8</f>
        <v>13.685</v>
      </c>
      <c r="H8" s="13">
        <f>'Factoring table'!$B$5*Modes!G8</f>
        <v>0</v>
      </c>
      <c r="I8" s="13">
        <f>'Factoring table'!$B$5*Modes!H8</f>
        <v>268697.73</v>
      </c>
      <c r="J8" s="13">
        <f>'Factoring table'!$B$5*Modes!I8</f>
        <v>98.531999999999996</v>
      </c>
      <c r="K8" s="13">
        <f>'Factoring table'!$B$5*Modes!J8</f>
        <v>0.161</v>
      </c>
      <c r="L8" s="13">
        <f>'Factoring table'!$B$5*Modes!K8</f>
        <v>0.161</v>
      </c>
      <c r="M8" s="13">
        <f>'Factoring table'!$B$5*Modes!L8</f>
        <v>0.161</v>
      </c>
      <c r="N8" s="13">
        <f>'Factoring table'!$B$5*Modes!M8</f>
        <v>0.161</v>
      </c>
      <c r="P8">
        <v>6</v>
      </c>
      <c r="Q8" s="11">
        <f>'Factoring table'!$B$5*Modes!C22</f>
        <v>0.80500000000000005</v>
      </c>
      <c r="R8" s="11">
        <f>'Factoring table'!$B$5*Modes!D22</f>
        <v>10.948</v>
      </c>
      <c r="S8" s="11">
        <f>'Factoring table'!$B$5*Modes!E22</f>
        <v>0</v>
      </c>
      <c r="T8" s="11">
        <f>'Factoring table'!$B$5*Modes!F22</f>
        <v>3.7030000000000003</v>
      </c>
      <c r="U8" s="11">
        <f>'Factoring table'!$B$5*Modes!G22</f>
        <v>0.161</v>
      </c>
      <c r="V8" s="11">
        <f>'Factoring table'!$B$5*Modes!H22</f>
        <v>56883.232000000004</v>
      </c>
      <c r="W8" s="11">
        <f>'Factoring table'!$B$5*Modes!I22</f>
        <v>20.93</v>
      </c>
      <c r="X8" s="11">
        <f>'Factoring table'!$B$5*Modes!J22</f>
        <v>0</v>
      </c>
      <c r="Y8" s="11">
        <f>'Factoring table'!$B$5*Modes!K22</f>
        <v>0</v>
      </c>
      <c r="Z8" s="11">
        <f>'Factoring table'!$B$5*Modes!L22</f>
        <v>0</v>
      </c>
      <c r="AA8" s="11">
        <f>'Factoring table'!$B$5*Modes!M22</f>
        <v>0</v>
      </c>
      <c r="AC8">
        <v>6</v>
      </c>
      <c r="AD8" s="11">
        <f>Modes!C36*'Factoring table'!$B$5</f>
        <v>0.161</v>
      </c>
      <c r="AE8" s="11">
        <f>Modes!D36*'Factoring table'!$B$5</f>
        <v>2.093</v>
      </c>
      <c r="AF8" s="11">
        <f>Modes!E36*'Factoring table'!$B$5</f>
        <v>0</v>
      </c>
      <c r="AG8" s="11">
        <f>Modes!F36*'Factoring table'!$B$5</f>
        <v>0.161</v>
      </c>
      <c r="AH8" s="11">
        <f>Modes!G36*'Factoring table'!$B$5</f>
        <v>0</v>
      </c>
      <c r="AI8" s="11">
        <f>Modes!H36*'Factoring table'!$B$5</f>
        <v>11926.719000000001</v>
      </c>
      <c r="AJ8" s="11">
        <f>Modes!I36*'Factoring table'!$B$5</f>
        <v>5.9569999999999999</v>
      </c>
      <c r="AK8" s="11">
        <f>Modes!J36*'Factoring table'!$B$5</f>
        <v>0</v>
      </c>
      <c r="AL8" s="11">
        <f>Modes!K36*'Factoring table'!$B$5</f>
        <v>0</v>
      </c>
      <c r="AM8" s="11">
        <f>Modes!L36*'Factoring table'!$B$5</f>
        <v>0</v>
      </c>
      <c r="AN8" s="11">
        <f>Modes!M36*'Factoring table'!$B$5</f>
        <v>0</v>
      </c>
    </row>
    <row r="9" spans="3:40" ht="15" thickBot="1" x14ac:dyDescent="0.35">
      <c r="C9">
        <v>7</v>
      </c>
      <c r="D9" s="13">
        <f>'Factoring table'!$B$5*Modes!C9</f>
        <v>2.415</v>
      </c>
      <c r="E9" s="13">
        <f>'Factoring table'!$B$5*Modes!D9</f>
        <v>288.512</v>
      </c>
      <c r="F9" s="13">
        <f>'Factoring table'!$B$5*Modes!E9</f>
        <v>0.161</v>
      </c>
      <c r="G9" s="13">
        <f>'Factoring table'!$B$5*Modes!F9</f>
        <v>79151.464000000007</v>
      </c>
      <c r="H9" s="13">
        <f>'Factoring table'!$B$5*Modes!G9</f>
        <v>0.161</v>
      </c>
      <c r="I9" s="13">
        <f>'Factoring table'!$B$5*Modes!H9</f>
        <v>14084.119000000001</v>
      </c>
      <c r="J9" s="13">
        <f>'Factoring table'!$B$5*Modes!I9</f>
        <v>28401.849000000002</v>
      </c>
      <c r="K9" s="13">
        <f>'Factoring table'!$B$5*Modes!J9</f>
        <v>0.32200000000000001</v>
      </c>
      <c r="L9" s="13">
        <f>'Factoring table'!$B$5*Modes!K9</f>
        <v>0.161</v>
      </c>
      <c r="M9" s="13">
        <f>'Factoring table'!$B$5*Modes!L9</f>
        <v>0.161</v>
      </c>
      <c r="N9" s="13">
        <f>'Factoring table'!$B$5*Modes!M9</f>
        <v>0.161</v>
      </c>
      <c r="P9">
        <v>7</v>
      </c>
      <c r="Q9" s="11">
        <f>'Factoring table'!$B$5*Modes!C23</f>
        <v>0.161</v>
      </c>
      <c r="R9" s="11">
        <f>'Factoring table'!$B$5*Modes!D23</f>
        <v>68.263999999999996</v>
      </c>
      <c r="S9" s="11">
        <f>'Factoring table'!$B$5*Modes!E23</f>
        <v>0</v>
      </c>
      <c r="T9" s="11">
        <f>'Factoring table'!$B$5*Modes!F23</f>
        <v>16706.648000000001</v>
      </c>
      <c r="U9" s="11">
        <f>'Factoring table'!$B$5*Modes!G23</f>
        <v>0</v>
      </c>
      <c r="V9" s="11">
        <f>'Factoring table'!$B$5*Modes!H23</f>
        <v>2971.5770000000002</v>
      </c>
      <c r="W9" s="11">
        <f>'Factoring table'!$B$5*Modes!I23</f>
        <v>6033.3140000000003</v>
      </c>
      <c r="X9" s="11">
        <f>'Factoring table'!$B$5*Modes!J23</f>
        <v>0</v>
      </c>
      <c r="Y9" s="11">
        <f>'Factoring table'!$B$5*Modes!K23</f>
        <v>0</v>
      </c>
      <c r="Z9" s="11">
        <f>'Factoring table'!$B$5*Modes!L23</f>
        <v>0</v>
      </c>
      <c r="AA9" s="11">
        <f>'Factoring table'!$B$5*Modes!M23</f>
        <v>0</v>
      </c>
      <c r="AC9">
        <v>7</v>
      </c>
      <c r="AD9" s="11">
        <f>Modes!C37*'Factoring table'!$B$5</f>
        <v>0</v>
      </c>
      <c r="AE9" s="11">
        <f>Modes!D37*'Factoring table'!$B$5</f>
        <v>10.787000000000001</v>
      </c>
      <c r="AF9" s="11">
        <f>Modes!E37*'Factoring table'!$B$5</f>
        <v>0</v>
      </c>
      <c r="AG9" s="11">
        <f>Modes!F37*'Factoring table'!$B$5</f>
        <v>3517.85</v>
      </c>
      <c r="AH9" s="11">
        <f>Modes!G37*'Factoring table'!$B$5</f>
        <v>0</v>
      </c>
      <c r="AI9" s="11">
        <f>Modes!H37*'Factoring table'!$B$5</f>
        <v>617.75700000000006</v>
      </c>
      <c r="AJ9" s="11">
        <f>Modes!I37*'Factoring table'!$B$5</f>
        <v>1260.952</v>
      </c>
      <c r="AK9" s="11">
        <f>Modes!J37*'Factoring table'!$B$5</f>
        <v>0</v>
      </c>
      <c r="AL9" s="11">
        <f>Modes!K37*'Factoring table'!$B$5</f>
        <v>0</v>
      </c>
      <c r="AM9" s="11">
        <f>Modes!L37*'Factoring table'!$B$5</f>
        <v>0</v>
      </c>
      <c r="AN9" s="11">
        <f>Modes!M37*'Factoring table'!$B$5</f>
        <v>0</v>
      </c>
    </row>
    <row r="10" spans="3:40" ht="15" thickBot="1" x14ac:dyDescent="0.35">
      <c r="C10">
        <v>8</v>
      </c>
      <c r="D10" s="13">
        <f>'Factoring table'!$B$5*Modes!C10</f>
        <v>5357.4359999999997</v>
      </c>
      <c r="E10" s="13">
        <f>'Factoring table'!$B$5*Modes!D10</f>
        <v>58108.12</v>
      </c>
      <c r="F10" s="13">
        <f>'Factoring table'!$B$5*Modes!E10</f>
        <v>8422.5540000000001</v>
      </c>
      <c r="G10" s="13">
        <f>'Factoring table'!$B$5*Modes!F10</f>
        <v>320.22899999999998</v>
      </c>
      <c r="H10" s="13">
        <f>'Factoring table'!$B$5*Modes!G10</f>
        <v>1744.1130000000001</v>
      </c>
      <c r="I10" s="13">
        <f>'Factoring table'!$B$5*Modes!H10</f>
        <v>56.189</v>
      </c>
      <c r="J10" s="13">
        <f>'Factoring table'!$B$5*Modes!I10</f>
        <v>1.61</v>
      </c>
      <c r="K10" s="13">
        <f>'Factoring table'!$B$5*Modes!J10</f>
        <v>175381.647</v>
      </c>
      <c r="L10" s="13">
        <f>'Factoring table'!$B$5*Modes!K10</f>
        <v>14.168000000000001</v>
      </c>
      <c r="M10" s="13">
        <f>'Factoring table'!$B$5*Modes!L10</f>
        <v>0</v>
      </c>
      <c r="N10" s="13">
        <f>'Factoring table'!$B$5*Modes!M10</f>
        <v>2.5760000000000001</v>
      </c>
      <c r="P10">
        <v>8</v>
      </c>
      <c r="Q10" s="11">
        <f>'Factoring table'!$B$5*Modes!C24</f>
        <v>1116.0520000000001</v>
      </c>
      <c r="R10" s="11">
        <f>'Factoring table'!$B$5*Modes!D24</f>
        <v>12293.155000000001</v>
      </c>
      <c r="S10" s="11">
        <f>'Factoring table'!$B$5*Modes!E24</f>
        <v>1762.4670000000001</v>
      </c>
      <c r="T10" s="11">
        <f>'Factoring table'!$B$5*Modes!F24</f>
        <v>67.942000000000007</v>
      </c>
      <c r="U10" s="11">
        <f>'Factoring table'!$B$5*Modes!G24</f>
        <v>363.69900000000001</v>
      </c>
      <c r="V10" s="11">
        <f>'Factoring table'!$B$5*Modes!H24</f>
        <v>12.558</v>
      </c>
      <c r="W10" s="11">
        <f>'Factoring table'!$B$5*Modes!I24</f>
        <v>0.64400000000000002</v>
      </c>
      <c r="X10" s="11">
        <f>'Factoring table'!$B$5*Modes!J24</f>
        <v>37009.553</v>
      </c>
      <c r="Y10" s="11">
        <f>'Factoring table'!$B$5*Modes!K24</f>
        <v>2.7370000000000001</v>
      </c>
      <c r="Z10" s="11">
        <f>'Factoring table'!$B$5*Modes!L24</f>
        <v>0.161</v>
      </c>
      <c r="AA10" s="11">
        <f>'Factoring table'!$B$5*Modes!M24</f>
        <v>0.48299999999999998</v>
      </c>
      <c r="AC10">
        <v>8</v>
      </c>
      <c r="AD10" s="11">
        <f>Modes!C38*'Factoring table'!$B$5</f>
        <v>227.976</v>
      </c>
      <c r="AE10" s="11">
        <f>Modes!D38*'Factoring table'!$B$5</f>
        <v>2568.2719999999999</v>
      </c>
      <c r="AF10" s="11">
        <f>Modes!E38*'Factoring table'!$B$5</f>
        <v>368.36799999999999</v>
      </c>
      <c r="AG10" s="11">
        <f>Modes!F38*'Factoring table'!$B$5</f>
        <v>14.812000000000001</v>
      </c>
      <c r="AH10" s="11">
        <f>Modes!G38*'Factoring table'!$B$5</f>
        <v>72.45</v>
      </c>
      <c r="AI10" s="11">
        <f>Modes!H38*'Factoring table'!$B$5</f>
        <v>3.0590000000000002</v>
      </c>
      <c r="AJ10" s="11">
        <f>Modes!I38*'Factoring table'!$B$5</f>
        <v>0</v>
      </c>
      <c r="AK10" s="11">
        <f>Modes!J38*'Factoring table'!$B$5</f>
        <v>7766.1570000000002</v>
      </c>
      <c r="AL10" s="11">
        <f>Modes!K38*'Factoring table'!$B$5</f>
        <v>0.80500000000000005</v>
      </c>
      <c r="AM10" s="11">
        <f>Modes!L38*'Factoring table'!$B$5</f>
        <v>0</v>
      </c>
      <c r="AN10" s="11">
        <f>Modes!M38*'Factoring table'!$B$5</f>
        <v>0</v>
      </c>
    </row>
    <row r="11" spans="3:40" ht="15" thickBot="1" x14ac:dyDescent="0.35">
      <c r="C11">
        <v>9</v>
      </c>
      <c r="D11" s="13">
        <f>'Factoring table'!$B$5*Modes!C11</f>
        <v>5864.1030000000001</v>
      </c>
      <c r="E11" s="13">
        <f>'Factoring table'!$B$5*Modes!D11</f>
        <v>7060.3330000000005</v>
      </c>
      <c r="F11" s="13">
        <f>'Factoring table'!$B$5*Modes!E11</f>
        <v>51.681000000000004</v>
      </c>
      <c r="G11" s="13">
        <f>'Factoring table'!$B$5*Modes!F11</f>
        <v>128.47800000000001</v>
      </c>
      <c r="H11" s="13">
        <f>'Factoring table'!$B$5*Modes!G11</f>
        <v>1.7710000000000001</v>
      </c>
      <c r="I11" s="13">
        <f>'Factoring table'!$B$5*Modes!H11</f>
        <v>141.197</v>
      </c>
      <c r="J11" s="13">
        <f>'Factoring table'!$B$5*Modes!I11</f>
        <v>4.1859999999999999</v>
      </c>
      <c r="K11" s="13">
        <f>'Factoring table'!$B$5*Modes!J11</f>
        <v>4310.1310000000003</v>
      </c>
      <c r="L11" s="13">
        <f>'Factoring table'!$B$5*Modes!K11</f>
        <v>28.497</v>
      </c>
      <c r="M11" s="13">
        <f>'Factoring table'!$B$5*Modes!L11</f>
        <v>520.19100000000003</v>
      </c>
      <c r="N11" s="13">
        <f>'Factoring table'!$B$5*Modes!M11</f>
        <v>20600.594000000001</v>
      </c>
      <c r="P11">
        <v>9</v>
      </c>
      <c r="Q11" s="11">
        <f>'Factoring table'!$B$5*Modes!C25</f>
        <v>1229.0740000000001</v>
      </c>
      <c r="R11" s="11">
        <f>'Factoring table'!$B$5*Modes!D25</f>
        <v>1488.7670000000001</v>
      </c>
      <c r="S11" s="11">
        <f>'Factoring table'!$B$5*Modes!E25</f>
        <v>9.66</v>
      </c>
      <c r="T11" s="11">
        <f>'Factoring table'!$B$5*Modes!F25</f>
        <v>27.692</v>
      </c>
      <c r="U11" s="11">
        <f>'Factoring table'!$B$5*Modes!G25</f>
        <v>0.32200000000000001</v>
      </c>
      <c r="V11" s="11">
        <f>'Factoring table'!$B$5*Modes!H25</f>
        <v>27.209</v>
      </c>
      <c r="W11" s="11">
        <f>'Factoring table'!$B$5*Modes!I25</f>
        <v>0.80500000000000005</v>
      </c>
      <c r="X11" s="11">
        <f>'Factoring table'!$B$5*Modes!J25</f>
        <v>896.28700000000003</v>
      </c>
      <c r="Y11" s="11">
        <f>'Factoring table'!$B$5*Modes!K25</f>
        <v>5.9569999999999999</v>
      </c>
      <c r="Z11" s="11">
        <f>'Factoring table'!$B$5*Modes!L25</f>
        <v>110.446</v>
      </c>
      <c r="AA11" s="11">
        <f>'Factoring table'!$B$5*Modes!M25</f>
        <v>4307.5550000000003</v>
      </c>
      <c r="AC11">
        <v>9</v>
      </c>
      <c r="AD11" s="11">
        <f>Modes!C39*'Factoring table'!$B$5</f>
        <v>258.24400000000003</v>
      </c>
      <c r="AE11" s="11">
        <f>Modes!D39*'Factoring table'!$B$5</f>
        <v>318.61900000000003</v>
      </c>
      <c r="AF11" s="11">
        <f>Modes!E39*'Factoring table'!$B$5</f>
        <v>2.5760000000000001</v>
      </c>
      <c r="AG11" s="11">
        <f>Modes!F39*'Factoring table'!$B$5</f>
        <v>6.44</v>
      </c>
      <c r="AH11" s="11">
        <f>Modes!G39*'Factoring table'!$B$5</f>
        <v>0.161</v>
      </c>
      <c r="AI11" s="11">
        <f>Modes!H39*'Factoring table'!$B$5</f>
        <v>6.2789999999999999</v>
      </c>
      <c r="AJ11" s="11">
        <f>Modes!I39*'Factoring table'!$B$5</f>
        <v>0.32200000000000001</v>
      </c>
      <c r="AK11" s="11">
        <f>Modes!J39*'Factoring table'!$B$5</f>
        <v>195.93700000000001</v>
      </c>
      <c r="AL11" s="11">
        <f>Modes!K39*'Factoring table'!$B$5</f>
        <v>0.64400000000000002</v>
      </c>
      <c r="AM11" s="11">
        <f>Modes!L39*'Factoring table'!$B$5</f>
        <v>19.641999999999999</v>
      </c>
      <c r="AN11" s="11">
        <f>Modes!M39*'Factoring table'!$B$5</f>
        <v>910.77700000000004</v>
      </c>
    </row>
    <row r="12" spans="3:40" ht="15" thickBot="1" x14ac:dyDescent="0.35">
      <c r="C12">
        <v>10</v>
      </c>
      <c r="D12" s="13">
        <f>'Factoring table'!$B$5*Modes!C12</f>
        <v>23.344999999999999</v>
      </c>
      <c r="E12" s="13">
        <f>'Factoring table'!$B$5*Modes!D12</f>
        <v>2.254</v>
      </c>
      <c r="F12" s="13">
        <f>'Factoring table'!$B$5*Modes!E12</f>
        <v>0.161</v>
      </c>
      <c r="G12" s="13">
        <f>'Factoring table'!$B$5*Modes!F12</f>
        <v>0.161</v>
      </c>
      <c r="H12" s="13">
        <f>'Factoring table'!$B$5*Modes!G12</f>
        <v>0.161</v>
      </c>
      <c r="I12" s="13">
        <f>'Factoring table'!$B$5*Modes!H12</f>
        <v>0.161</v>
      </c>
      <c r="J12" s="13">
        <f>'Factoring table'!$B$5*Modes!I12</f>
        <v>0.161</v>
      </c>
      <c r="K12" s="13">
        <f>'Factoring table'!$B$5*Modes!J12</f>
        <v>0</v>
      </c>
      <c r="L12" s="13">
        <f>'Factoring table'!$B$5*Modes!K12</f>
        <v>6046.6770000000006</v>
      </c>
      <c r="M12" s="13">
        <f>'Factoring table'!$B$5*Modes!L12</f>
        <v>40896.898000000001</v>
      </c>
      <c r="N12" s="13">
        <f>'Factoring table'!$B$5*Modes!M12</f>
        <v>1473.7940000000001</v>
      </c>
      <c r="P12">
        <v>10</v>
      </c>
      <c r="Q12" s="11">
        <f>'Factoring table'!$B$5*Modes!C26</f>
        <v>6.1180000000000003</v>
      </c>
      <c r="R12" s="11">
        <f>'Factoring table'!$B$5*Modes!D26</f>
        <v>0.32200000000000001</v>
      </c>
      <c r="S12" s="11">
        <f>'Factoring table'!$B$5*Modes!E26</f>
        <v>0</v>
      </c>
      <c r="T12" s="11">
        <f>'Factoring table'!$B$5*Modes!F26</f>
        <v>0</v>
      </c>
      <c r="U12" s="11">
        <f>'Factoring table'!$B$5*Modes!G26</f>
        <v>0</v>
      </c>
      <c r="V12" s="11">
        <f>'Factoring table'!$B$5*Modes!H26</f>
        <v>0</v>
      </c>
      <c r="W12" s="11">
        <f>'Factoring table'!$B$5*Modes!I26</f>
        <v>0</v>
      </c>
      <c r="X12" s="11">
        <f>'Factoring table'!$B$5*Modes!J26</f>
        <v>0.161</v>
      </c>
      <c r="Y12" s="11">
        <f>'Factoring table'!$B$5*Modes!K26</f>
        <v>1259.3420000000001</v>
      </c>
      <c r="Z12" s="11">
        <f>'Factoring table'!$B$5*Modes!L26</f>
        <v>8639.26</v>
      </c>
      <c r="AA12" s="11">
        <f>'Factoring table'!$B$5*Modes!M26</f>
        <v>316.52600000000001</v>
      </c>
      <c r="AC12">
        <v>10</v>
      </c>
      <c r="AD12" s="11">
        <f>Modes!C40*'Factoring table'!$B$5</f>
        <v>2.5760000000000001</v>
      </c>
      <c r="AE12" s="11">
        <f>Modes!D40*'Factoring table'!$B$5</f>
        <v>0.32200000000000001</v>
      </c>
      <c r="AF12" s="11">
        <f>Modes!E40*'Factoring table'!$B$5</f>
        <v>0</v>
      </c>
      <c r="AG12" s="11">
        <f>Modes!F40*'Factoring table'!$B$5</f>
        <v>0</v>
      </c>
      <c r="AH12" s="11">
        <f>Modes!G40*'Factoring table'!$B$5</f>
        <v>0</v>
      </c>
      <c r="AI12" s="11">
        <f>Modes!H40*'Factoring table'!$B$5</f>
        <v>0</v>
      </c>
      <c r="AJ12" s="11">
        <f>Modes!I40*'Factoring table'!$B$5</f>
        <v>0</v>
      </c>
      <c r="AK12" s="11">
        <f>Modes!J40*'Factoring table'!$B$5</f>
        <v>0</v>
      </c>
      <c r="AL12" s="11">
        <f>Modes!K40*'Factoring table'!$B$5</f>
        <v>254.863</v>
      </c>
      <c r="AM12" s="11">
        <f>Modes!L40*'Factoring table'!$B$5</f>
        <v>1798.8530000000001</v>
      </c>
      <c r="AN12" s="11">
        <f>Modes!M40*'Factoring table'!$B$5</f>
        <v>66.653999999999996</v>
      </c>
    </row>
    <row r="13" spans="3:40" x14ac:dyDescent="0.3">
      <c r="C13">
        <v>11</v>
      </c>
      <c r="D13" s="13">
        <f>'Factoring table'!$B$5*Modes!C13</f>
        <v>6738.8159999999998</v>
      </c>
      <c r="E13" s="13">
        <f>'Factoring table'!$B$5*Modes!D13</f>
        <v>12.558</v>
      </c>
      <c r="F13" s="13">
        <f>'Factoring table'!$B$5*Modes!E13</f>
        <v>0</v>
      </c>
      <c r="G13" s="13">
        <f>'Factoring table'!$B$5*Modes!F13</f>
        <v>0.32200000000000001</v>
      </c>
      <c r="H13" s="13">
        <f>'Factoring table'!$B$5*Modes!G13</f>
        <v>0.161</v>
      </c>
      <c r="I13" s="13">
        <f>'Factoring table'!$B$5*Modes!H13</f>
        <v>0.96599999999999997</v>
      </c>
      <c r="J13" s="13">
        <f>'Factoring table'!$B$5*Modes!I13</f>
        <v>0.161</v>
      </c>
      <c r="K13" s="13">
        <f>'Factoring table'!$B$5*Modes!J13</f>
        <v>15.939</v>
      </c>
      <c r="L13" s="13">
        <f>'Factoring table'!$B$5*Modes!K13</f>
        <v>35512.253000000004</v>
      </c>
      <c r="M13" s="13">
        <f>'Factoring table'!$B$5*Modes!L13</f>
        <v>147.315</v>
      </c>
      <c r="N13" s="13">
        <f>'Factoring table'!$B$5*Modes!M13</f>
        <v>19426.582000000002</v>
      </c>
      <c r="P13">
        <v>11</v>
      </c>
      <c r="Q13" s="11">
        <f>'Factoring table'!$B$5*Modes!C27</f>
        <v>1431.29</v>
      </c>
      <c r="R13" s="11">
        <f>'Factoring table'!$B$5*Modes!D27</f>
        <v>3.7030000000000003</v>
      </c>
      <c r="S13" s="11">
        <f>'Factoring table'!$B$5*Modes!E27</f>
        <v>0.161</v>
      </c>
      <c r="T13" s="11">
        <f>'Factoring table'!$B$5*Modes!F27</f>
        <v>0</v>
      </c>
      <c r="U13" s="11">
        <f>'Factoring table'!$B$5*Modes!G27</f>
        <v>0</v>
      </c>
      <c r="V13" s="11">
        <f>'Factoring table'!$B$5*Modes!H27</f>
        <v>0.161</v>
      </c>
      <c r="W13" s="11">
        <f>'Factoring table'!$B$5*Modes!I27</f>
        <v>0</v>
      </c>
      <c r="X13" s="11">
        <f>'Factoring table'!$B$5*Modes!J27</f>
        <v>2.415</v>
      </c>
      <c r="Y13" s="11">
        <f>'Factoring table'!$B$5*Modes!K27</f>
        <v>7462.6720000000005</v>
      </c>
      <c r="Z13" s="11">
        <f>'Factoring table'!$B$5*Modes!L27</f>
        <v>30.59</v>
      </c>
      <c r="AA13" s="11">
        <f>'Factoring table'!$B$5*Modes!M27</f>
        <v>4069.7580000000003</v>
      </c>
      <c r="AC13">
        <v>11</v>
      </c>
      <c r="AD13" s="11">
        <f>Modes!C41*'Factoring table'!$B$5</f>
        <v>291.73200000000003</v>
      </c>
      <c r="AE13" s="11">
        <f>Modes!D41*'Factoring table'!$B$5</f>
        <v>0.80500000000000005</v>
      </c>
      <c r="AF13" s="11">
        <f>Modes!E41*'Factoring table'!$B$5</f>
        <v>0</v>
      </c>
      <c r="AG13" s="11">
        <f>Modes!F41*'Factoring table'!$B$5</f>
        <v>0</v>
      </c>
      <c r="AH13" s="11">
        <f>Modes!G41*'Factoring table'!$B$5</f>
        <v>0</v>
      </c>
      <c r="AI13" s="11">
        <f>Modes!H41*'Factoring table'!$B$5</f>
        <v>0</v>
      </c>
      <c r="AJ13" s="11">
        <f>Modes!I41*'Factoring table'!$B$5</f>
        <v>0</v>
      </c>
      <c r="AK13" s="11">
        <f>Modes!J41*'Factoring table'!$B$5</f>
        <v>0.64400000000000002</v>
      </c>
      <c r="AL13" s="11">
        <f>Modes!K41*'Factoring table'!$B$5</f>
        <v>1535.296</v>
      </c>
      <c r="AM13" s="11">
        <f>Modes!L41*'Factoring table'!$B$5</f>
        <v>6.7620000000000005</v>
      </c>
      <c r="AN13" s="11">
        <f>Modes!M41*'Factoring table'!$B$5</f>
        <v>837.84400000000005</v>
      </c>
    </row>
    <row r="15" spans="3:40" ht="15" thickBot="1" x14ac:dyDescent="0.35"/>
    <row r="16" spans="3:40" ht="15" thickBot="1" x14ac:dyDescent="0.35">
      <c r="C16" s="12" t="s">
        <v>13</v>
      </c>
      <c r="D16">
        <v>1</v>
      </c>
      <c r="E16">
        <v>2</v>
      </c>
      <c r="F16">
        <v>3</v>
      </c>
      <c r="G16">
        <v>4</v>
      </c>
      <c r="H16">
        <v>5</v>
      </c>
      <c r="I16">
        <v>6</v>
      </c>
      <c r="J16">
        <v>7</v>
      </c>
      <c r="K16">
        <v>8</v>
      </c>
      <c r="L16">
        <v>9</v>
      </c>
      <c r="M16">
        <v>10</v>
      </c>
      <c r="N16">
        <v>11</v>
      </c>
      <c r="P16" s="12" t="s">
        <v>13</v>
      </c>
      <c r="Q16">
        <v>1</v>
      </c>
      <c r="R16">
        <v>2</v>
      </c>
      <c r="S16">
        <v>3</v>
      </c>
      <c r="T16">
        <v>4</v>
      </c>
      <c r="U16">
        <v>5</v>
      </c>
      <c r="V16">
        <v>6</v>
      </c>
      <c r="W16">
        <v>7</v>
      </c>
      <c r="X16">
        <v>8</v>
      </c>
      <c r="Y16">
        <v>9</v>
      </c>
      <c r="Z16">
        <v>10</v>
      </c>
      <c r="AA16">
        <v>11</v>
      </c>
      <c r="AC16" s="12" t="s">
        <v>13</v>
      </c>
      <c r="AD16">
        <v>1</v>
      </c>
      <c r="AE16">
        <v>2</v>
      </c>
      <c r="AF16">
        <v>3</v>
      </c>
      <c r="AG16">
        <v>4</v>
      </c>
      <c r="AH16">
        <v>5</v>
      </c>
      <c r="AI16">
        <v>6</v>
      </c>
      <c r="AJ16">
        <v>7</v>
      </c>
      <c r="AK16">
        <v>8</v>
      </c>
      <c r="AL16">
        <v>9</v>
      </c>
      <c r="AM16">
        <v>10</v>
      </c>
      <c r="AN16">
        <v>11</v>
      </c>
    </row>
    <row r="17" spans="3:40" ht="15" thickBot="1" x14ac:dyDescent="0.35">
      <c r="C17">
        <v>1</v>
      </c>
      <c r="D17" s="11">
        <f>'Factoring table'!$C$5*Modes!C3</f>
        <v>3046771.3760000002</v>
      </c>
      <c r="E17" s="11">
        <f>'Factoring table'!$C$5*Modes!D3</f>
        <v>67135.921000000002</v>
      </c>
      <c r="F17" s="11">
        <f>'Factoring table'!$C$5*Modes!E3</f>
        <v>9.5530000000000008</v>
      </c>
      <c r="G17" s="11">
        <f>'Factoring table'!$C$5*Modes!F3</f>
        <v>450.62200000000001</v>
      </c>
      <c r="H17" s="11">
        <f>'Factoring table'!$C$5*Modes!G3</f>
        <v>8.1550000000000011</v>
      </c>
      <c r="I17" s="11">
        <f>'Factoring table'!$C$5*Modes!H3</f>
        <v>1623.3110000000001</v>
      </c>
      <c r="J17" s="11">
        <f>'Factoring table'!$C$5*Modes!I3</f>
        <v>6.524</v>
      </c>
      <c r="K17" s="11">
        <f>'Factoring table'!$C$5*Modes!J3</f>
        <v>337.38400000000001</v>
      </c>
      <c r="L17" s="11">
        <f>'Factoring table'!$C$5*Modes!K3</f>
        <v>43.338000000000001</v>
      </c>
      <c r="M17" s="11">
        <f>'Factoring table'!$C$5*Modes!L3</f>
        <v>0.23300000000000001</v>
      </c>
      <c r="N17" s="11">
        <f>'Factoring table'!$C$5*Modes!M3</f>
        <v>181.50700000000001</v>
      </c>
      <c r="P17">
        <v>1</v>
      </c>
      <c r="Q17" s="11">
        <f>Modes!C17*'Factoring table'!$C$5</f>
        <v>642225.12300000002</v>
      </c>
      <c r="R17" s="11">
        <f>Modes!D17*'Factoring table'!$C$5</f>
        <v>14288.958000000001</v>
      </c>
      <c r="S17" s="11">
        <f>Modes!E17*'Factoring table'!$C$5</f>
        <v>1.631</v>
      </c>
      <c r="T17" s="11">
        <f>Modes!F17*'Factoring table'!$C$5</f>
        <v>99.025000000000006</v>
      </c>
      <c r="U17" s="11">
        <f>Modes!G17*'Factoring table'!$C$5</f>
        <v>0.93200000000000005</v>
      </c>
      <c r="V17" s="11">
        <f>Modes!H17*'Factoring table'!$C$5</f>
        <v>341.11200000000002</v>
      </c>
      <c r="W17" s="11">
        <f>Modes!I17*'Factoring table'!$C$5</f>
        <v>0.46600000000000003</v>
      </c>
      <c r="X17" s="11">
        <f>Modes!J17*'Factoring table'!$C$5</f>
        <v>70.832000000000008</v>
      </c>
      <c r="Y17" s="11">
        <f>Modes!K17*'Factoring table'!$C$5</f>
        <v>10.951000000000001</v>
      </c>
      <c r="Z17" s="11">
        <f>Modes!L17*'Factoring table'!$C$5</f>
        <v>0</v>
      </c>
      <c r="AA17" s="11">
        <f>Modes!M17*'Factoring table'!$C$5</f>
        <v>36.581000000000003</v>
      </c>
      <c r="AC17">
        <v>1</v>
      </c>
      <c r="AD17" s="11">
        <f>Modes!C31*'Factoring table'!$C$5</f>
        <v>133816.09400000001</v>
      </c>
      <c r="AE17" s="11">
        <f>Modes!D31*'Factoring table'!$C$5</f>
        <v>3036.922</v>
      </c>
      <c r="AF17" s="11">
        <f>Modes!E31*'Factoring table'!$C$5</f>
        <v>0</v>
      </c>
      <c r="AG17" s="11">
        <f>Modes!F31*'Factoring table'!$C$5</f>
        <v>19.572000000000003</v>
      </c>
      <c r="AH17" s="11">
        <f>Modes!G31*'Factoring table'!$C$5</f>
        <v>0.46600000000000003</v>
      </c>
      <c r="AI17" s="11">
        <f>Modes!H31*'Factoring table'!$C$5</f>
        <v>68.968000000000004</v>
      </c>
      <c r="AJ17" s="11">
        <f>Modes!I31*'Factoring table'!$C$5</f>
        <v>0</v>
      </c>
      <c r="AK17" s="11">
        <f>Modes!J31*'Factoring table'!$C$5</f>
        <v>14.912000000000001</v>
      </c>
      <c r="AL17" s="11">
        <f>Modes!K31*'Factoring table'!$C$5</f>
        <v>1.3980000000000001</v>
      </c>
      <c r="AM17" s="11">
        <f>Modes!L31*'Factoring table'!$C$5</f>
        <v>0</v>
      </c>
      <c r="AN17" s="11">
        <f>Modes!M31*'Factoring table'!$C$5</f>
        <v>6.2910000000000004</v>
      </c>
    </row>
    <row r="18" spans="3:40" ht="15" thickBot="1" x14ac:dyDescent="0.35">
      <c r="C18">
        <v>2</v>
      </c>
      <c r="D18" s="11">
        <f>'Factoring table'!$C$5*Modes!C4</f>
        <v>7442.7190000000001</v>
      </c>
      <c r="E18" s="11">
        <f>'Factoring table'!$C$5*Modes!D4</f>
        <v>488120.08800000005</v>
      </c>
      <c r="F18" s="11">
        <f>'Factoring table'!$C$5*Modes!E4</f>
        <v>42.872</v>
      </c>
      <c r="G18" s="11">
        <f>'Factoring table'!$C$5*Modes!F4</f>
        <v>44337.337</v>
      </c>
      <c r="H18" s="11">
        <f>'Factoring table'!$C$5*Modes!G4</f>
        <v>41.241</v>
      </c>
      <c r="I18" s="11">
        <f>'Factoring table'!$C$5*Modes!H4</f>
        <v>1597.2150000000001</v>
      </c>
      <c r="J18" s="11">
        <f>'Factoring table'!$C$5*Modes!I4</f>
        <v>74.326999999999998</v>
      </c>
      <c r="K18" s="11">
        <f>'Factoring table'!$C$5*Modes!J4</f>
        <v>898.21500000000003</v>
      </c>
      <c r="L18" s="11">
        <f>'Factoring table'!$C$5*Modes!K4</f>
        <v>5.1260000000000003</v>
      </c>
      <c r="M18" s="11">
        <f>'Factoring table'!$C$5*Modes!L4</f>
        <v>0.23300000000000001</v>
      </c>
      <c r="N18" s="11">
        <f>'Factoring table'!$C$5*Modes!M4</f>
        <v>0.23300000000000001</v>
      </c>
      <c r="P18">
        <v>2</v>
      </c>
      <c r="Q18" s="11">
        <f>Modes!C18*'Factoring table'!$C$5</f>
        <v>1544.0910000000001</v>
      </c>
      <c r="R18" s="11">
        <f>Modes!D18*'Factoring table'!$C$5</f>
        <v>102938.93400000001</v>
      </c>
      <c r="S18" s="11">
        <f>Modes!E18*'Factoring table'!$C$5</f>
        <v>9.32</v>
      </c>
      <c r="T18" s="11">
        <f>Modes!F18*'Factoring table'!$C$5</f>
        <v>9334.9120000000003</v>
      </c>
      <c r="U18" s="11">
        <f>Modes!G18*'Factoring table'!$C$5</f>
        <v>11.883000000000001</v>
      </c>
      <c r="V18" s="11">
        <f>Modes!H18*'Factoring table'!$C$5</f>
        <v>335.98599999999999</v>
      </c>
      <c r="W18" s="11">
        <f>Modes!I18*'Factoring table'!$C$5</f>
        <v>12.815000000000001</v>
      </c>
      <c r="X18" s="11">
        <f>Modes!J18*'Factoring table'!$C$5</f>
        <v>191.52600000000001</v>
      </c>
      <c r="Y18" s="11">
        <f>Modes!K18*'Factoring table'!$C$5</f>
        <v>0.69900000000000007</v>
      </c>
      <c r="Z18" s="11">
        <f>Modes!L18*'Factoring table'!$C$5</f>
        <v>0</v>
      </c>
      <c r="AA18" s="11">
        <f>Modes!M18*'Factoring table'!$C$5</f>
        <v>0</v>
      </c>
      <c r="AC18">
        <v>2</v>
      </c>
      <c r="AD18" s="11">
        <f>Modes!C32*'Factoring table'!$C$5</f>
        <v>315.01600000000002</v>
      </c>
      <c r="AE18" s="11">
        <f>Modes!D32*'Factoring table'!$C$5</f>
        <v>21614.478000000003</v>
      </c>
      <c r="AF18" s="11">
        <f>Modes!E32*'Factoring table'!$C$5</f>
        <v>2.097</v>
      </c>
      <c r="AG18" s="11">
        <f>Modes!F32*'Factoring table'!$C$5</f>
        <v>1933.4340000000002</v>
      </c>
      <c r="AH18" s="11">
        <f>Modes!G32*'Factoring table'!$C$5</f>
        <v>2.33</v>
      </c>
      <c r="AI18" s="11">
        <f>Modes!H32*'Factoring table'!$C$5</f>
        <v>62.910000000000004</v>
      </c>
      <c r="AJ18" s="11">
        <f>Modes!I32*'Factoring table'!$C$5</f>
        <v>3.262</v>
      </c>
      <c r="AK18" s="11">
        <f>Modes!J32*'Factoring table'!$C$5</f>
        <v>40.775000000000006</v>
      </c>
      <c r="AL18" s="11">
        <f>Modes!K32*'Factoring table'!$C$5</f>
        <v>0.23300000000000001</v>
      </c>
      <c r="AM18" s="11">
        <f>Modes!L32*'Factoring table'!$C$5</f>
        <v>0</v>
      </c>
      <c r="AN18" s="11">
        <f>Modes!M32*'Factoring table'!$C$5</f>
        <v>0</v>
      </c>
    </row>
    <row r="19" spans="3:40" ht="15" thickBot="1" x14ac:dyDescent="0.35">
      <c r="C19">
        <v>3</v>
      </c>
      <c r="D19" s="11">
        <f>'Factoring table'!$C$5*Modes!C5</f>
        <v>37.978999999999999</v>
      </c>
      <c r="E19" s="11">
        <f>'Factoring table'!$C$5*Modes!D5</f>
        <v>2987.06</v>
      </c>
      <c r="F19" s="11">
        <f>'Factoring table'!$C$5*Modes!E5</f>
        <v>15827.457</v>
      </c>
      <c r="G19" s="11">
        <f>'Factoring table'!$C$5*Modes!F5</f>
        <v>333.65600000000001</v>
      </c>
      <c r="H19" s="11">
        <f>'Factoring table'!$C$5*Modes!G5</f>
        <v>16180.452000000001</v>
      </c>
      <c r="I19" s="11">
        <f>'Factoring table'!$C$5*Modes!H5</f>
        <v>0.23300000000000001</v>
      </c>
      <c r="J19" s="11">
        <f>'Factoring table'!$C$5*Modes!I5</f>
        <v>0.23300000000000001</v>
      </c>
      <c r="K19" s="11">
        <f>'Factoring table'!$C$5*Modes!J5</f>
        <v>4944.027</v>
      </c>
      <c r="L19" s="11">
        <f>'Factoring table'!$C$5*Modes!K5</f>
        <v>0.23300000000000001</v>
      </c>
      <c r="M19" s="11">
        <f>'Factoring table'!$C$5*Modes!L5</f>
        <v>0.23300000000000001</v>
      </c>
      <c r="N19" s="11">
        <f>'Factoring table'!$C$5*Modes!M5</f>
        <v>0.23300000000000001</v>
      </c>
      <c r="P19">
        <v>3</v>
      </c>
      <c r="Q19" s="11">
        <f>Modes!C19*'Factoring table'!$C$5</f>
        <v>7.6890000000000001</v>
      </c>
      <c r="R19" s="11">
        <f>Modes!D19*'Factoring table'!$C$5</f>
        <v>636.32299999999998</v>
      </c>
      <c r="S19" s="11">
        <f>Modes!E19*'Factoring table'!$C$5</f>
        <v>3330.0360000000001</v>
      </c>
      <c r="T19" s="11">
        <f>Modes!F19*'Factoring table'!$C$5</f>
        <v>68.269000000000005</v>
      </c>
      <c r="U19" s="11">
        <f>Modes!G19*'Factoring table'!$C$5</f>
        <v>3408.79</v>
      </c>
      <c r="V19" s="11">
        <f>Modes!H19*'Factoring table'!$C$5</f>
        <v>0</v>
      </c>
      <c r="W19" s="11">
        <f>Modes!I19*'Factoring table'!$C$5</f>
        <v>0</v>
      </c>
      <c r="X19" s="11">
        <f>Modes!J19*'Factoring table'!$C$5</f>
        <v>1048.9660000000001</v>
      </c>
      <c r="Y19" s="11">
        <f>Modes!K19*'Factoring table'!$C$5</f>
        <v>0</v>
      </c>
      <c r="Z19" s="11">
        <f>Modes!L19*'Factoring table'!$C$5</f>
        <v>0</v>
      </c>
      <c r="AA19" s="11">
        <f>Modes!M19*'Factoring table'!$C$5</f>
        <v>0</v>
      </c>
      <c r="AC19">
        <v>3</v>
      </c>
      <c r="AD19" s="11">
        <f>Modes!C33*'Factoring table'!$C$5</f>
        <v>1.165</v>
      </c>
      <c r="AE19" s="11">
        <f>Modes!D33*'Factoring table'!$C$5</f>
        <v>123.956</v>
      </c>
      <c r="AF19" s="11">
        <f>Modes!E33*'Factoring table'!$C$5</f>
        <v>686.18500000000006</v>
      </c>
      <c r="AG19" s="11">
        <f>Modes!F33*'Factoring table'!$C$5</f>
        <v>13.98</v>
      </c>
      <c r="AH19" s="11">
        <f>Modes!G33*'Factoring table'!$C$5</f>
        <v>702.495</v>
      </c>
      <c r="AI19" s="11">
        <f>Modes!H33*'Factoring table'!$C$5</f>
        <v>0</v>
      </c>
      <c r="AJ19" s="11">
        <f>Modes!I33*'Factoring table'!$C$5</f>
        <v>0</v>
      </c>
      <c r="AK19" s="11">
        <f>Modes!J33*'Factoring table'!$C$5</f>
        <v>216.22400000000002</v>
      </c>
      <c r="AL19" s="11">
        <f>Modes!K33*'Factoring table'!$C$5</f>
        <v>0</v>
      </c>
      <c r="AM19" s="11">
        <f>Modes!L33*'Factoring table'!$C$5</f>
        <v>0</v>
      </c>
      <c r="AN19" s="11">
        <f>Modes!M33*'Factoring table'!$C$5</f>
        <v>0</v>
      </c>
    </row>
    <row r="20" spans="3:40" ht="15" thickBot="1" x14ac:dyDescent="0.35">
      <c r="C20">
        <v>4</v>
      </c>
      <c r="D20" s="11">
        <f>'Factoring table'!$C$5*Modes!C6</f>
        <v>156.809</v>
      </c>
      <c r="E20" s="11">
        <f>'Factoring table'!$C$5*Modes!D6</f>
        <v>112727.26400000001</v>
      </c>
      <c r="F20" s="11">
        <f>'Factoring table'!$C$5*Modes!E6</f>
        <v>8.854000000000001</v>
      </c>
      <c r="G20" s="11">
        <f>'Factoring table'!$C$5*Modes!F6</f>
        <v>92269.165000000008</v>
      </c>
      <c r="H20" s="11">
        <f>'Factoring table'!$C$5*Modes!G6</f>
        <v>204.57400000000001</v>
      </c>
      <c r="I20" s="11">
        <f>'Factoring table'!$C$5*Modes!H6</f>
        <v>1222.318</v>
      </c>
      <c r="J20" s="11">
        <f>'Factoring table'!$C$5*Modes!I6</f>
        <v>73751.722999999998</v>
      </c>
      <c r="K20" s="11">
        <f>'Factoring table'!$C$5*Modes!J6</f>
        <v>18.173999999999999</v>
      </c>
      <c r="L20" s="11">
        <f>'Factoring table'!$C$5*Modes!K6</f>
        <v>0.23300000000000001</v>
      </c>
      <c r="M20" s="11">
        <f>'Factoring table'!$C$5*Modes!L6</f>
        <v>0</v>
      </c>
      <c r="N20" s="11">
        <f>'Factoring table'!$C$5*Modes!M6</f>
        <v>0.23300000000000001</v>
      </c>
      <c r="P20">
        <v>4</v>
      </c>
      <c r="Q20" s="11">
        <f>Modes!C20*'Factoring table'!$C$5</f>
        <v>32.154000000000003</v>
      </c>
      <c r="R20" s="11">
        <f>Modes!D20*'Factoring table'!$C$5</f>
        <v>23683.751</v>
      </c>
      <c r="S20" s="11">
        <f>Modes!E20*'Factoring table'!$C$5</f>
        <v>1.3980000000000001</v>
      </c>
      <c r="T20" s="11">
        <f>Modes!F20*'Factoring table'!$C$5</f>
        <v>19467.150000000001</v>
      </c>
      <c r="U20" s="11">
        <f>Modes!G20*'Factoring table'!$C$5</f>
        <v>42.872</v>
      </c>
      <c r="V20" s="11">
        <f>Modes!H20*'Factoring table'!$C$5</f>
        <v>245.11600000000001</v>
      </c>
      <c r="W20" s="11">
        <f>Modes!I20*'Factoring table'!$C$5</f>
        <v>15573.487000000001</v>
      </c>
      <c r="X20" s="11">
        <f>Modes!J20*'Factoring table'!$C$5</f>
        <v>4.194</v>
      </c>
      <c r="Y20" s="11">
        <f>Modes!K20*'Factoring table'!$C$5</f>
        <v>0</v>
      </c>
      <c r="Z20" s="11">
        <f>Modes!L20*'Factoring table'!$C$5</f>
        <v>0.23300000000000001</v>
      </c>
      <c r="AA20" s="11">
        <f>Modes!M20*'Factoring table'!$C$5</f>
        <v>0</v>
      </c>
      <c r="AC20">
        <v>4</v>
      </c>
      <c r="AD20" s="11">
        <f>Modes!C34*'Factoring table'!$C$5</f>
        <v>6.0580000000000007</v>
      </c>
      <c r="AE20" s="11">
        <f>Modes!D34*'Factoring table'!$C$5</f>
        <v>4907.9120000000003</v>
      </c>
      <c r="AF20" s="11">
        <f>Modes!E34*'Factoring table'!$C$5</f>
        <v>0</v>
      </c>
      <c r="AG20" s="11">
        <f>Modes!F34*'Factoring table'!$C$5</f>
        <v>4019.7160000000003</v>
      </c>
      <c r="AH20" s="11">
        <f>Modes!G34*'Factoring table'!$C$5</f>
        <v>9.32</v>
      </c>
      <c r="AI20" s="11">
        <f>Modes!H34*'Factoring table'!$C$5</f>
        <v>61.046000000000006</v>
      </c>
      <c r="AJ20" s="11">
        <f>Modes!I34*'Factoring table'!$C$5</f>
        <v>3207.4780000000001</v>
      </c>
      <c r="AK20" s="11">
        <f>Modes!J34*'Factoring table'!$C$5</f>
        <v>1.3980000000000001</v>
      </c>
      <c r="AL20" s="11">
        <f>Modes!K34*'Factoring table'!$C$5</f>
        <v>0</v>
      </c>
      <c r="AM20" s="11">
        <f>Modes!L34*'Factoring table'!$C$5</f>
        <v>0</v>
      </c>
      <c r="AN20" s="11">
        <f>Modes!M34*'Factoring table'!$C$5</f>
        <v>0</v>
      </c>
    </row>
    <row r="21" spans="3:40" ht="15" thickBot="1" x14ac:dyDescent="0.35">
      <c r="C21">
        <v>5</v>
      </c>
      <c r="D21" s="11">
        <f>'Factoring table'!$C$5*Modes!C7</f>
        <v>109.976</v>
      </c>
      <c r="E21" s="11">
        <f>'Factoring table'!$C$5*Modes!D7</f>
        <v>7427.1080000000002</v>
      </c>
      <c r="F21" s="11">
        <f>'Factoring table'!$C$5*Modes!E7</f>
        <v>32061.266000000003</v>
      </c>
      <c r="G21" s="11">
        <f>'Factoring table'!$C$5*Modes!F7</f>
        <v>7409.866</v>
      </c>
      <c r="H21" s="11">
        <f>'Factoring table'!$C$5*Modes!G7</f>
        <v>12067.536</v>
      </c>
      <c r="I21" s="11">
        <f>'Factoring table'!$C$5*Modes!H7</f>
        <v>6.2910000000000004</v>
      </c>
      <c r="J21" s="11">
        <f>'Factoring table'!$C$5*Modes!I7</f>
        <v>3.9610000000000003</v>
      </c>
      <c r="K21" s="11">
        <f>'Factoring table'!$C$5*Modes!J7</f>
        <v>4497.366</v>
      </c>
      <c r="L21" s="11">
        <f>'Factoring table'!$C$5*Modes!K7</f>
        <v>0.69900000000000007</v>
      </c>
      <c r="M21" s="11">
        <f>'Factoring table'!$C$5*Modes!L7</f>
        <v>0.23300000000000001</v>
      </c>
      <c r="N21" s="11">
        <f>'Factoring table'!$C$5*Modes!M7</f>
        <v>0.23300000000000001</v>
      </c>
      <c r="P21">
        <v>5</v>
      </c>
      <c r="Q21" s="11">
        <f>Modes!C21*'Factoring table'!$C$5</f>
        <v>23.999000000000002</v>
      </c>
      <c r="R21" s="11">
        <f>Modes!D21*'Factoring table'!$C$5</f>
        <v>1520.7910000000002</v>
      </c>
      <c r="S21" s="11">
        <f>Modes!E21*'Factoring table'!$C$5</f>
        <v>6736.2629999999999</v>
      </c>
      <c r="T21" s="11">
        <f>Modes!F21*'Factoring table'!$C$5</f>
        <v>1554.576</v>
      </c>
      <c r="U21" s="11">
        <f>Modes!G21*'Factoring table'!$C$5</f>
        <v>2528.982</v>
      </c>
      <c r="V21" s="11">
        <f>Modes!H21*'Factoring table'!$C$5</f>
        <v>1.165</v>
      </c>
      <c r="W21" s="11">
        <f>Modes!I21*'Factoring table'!$C$5</f>
        <v>1.165</v>
      </c>
      <c r="X21" s="11">
        <f>Modes!J21*'Factoring table'!$C$5</f>
        <v>956.23200000000008</v>
      </c>
      <c r="Y21" s="11">
        <f>Modes!K21*'Factoring table'!$C$5</f>
        <v>0</v>
      </c>
      <c r="Z21" s="11">
        <f>Modes!L21*'Factoring table'!$C$5</f>
        <v>0</v>
      </c>
      <c r="AA21" s="11">
        <f>Modes!M21*'Factoring table'!$C$5</f>
        <v>0</v>
      </c>
      <c r="AC21">
        <v>5</v>
      </c>
      <c r="AD21" s="11">
        <f>Modes!C35*'Factoring table'!$C$5</f>
        <v>7.2230000000000008</v>
      </c>
      <c r="AE21" s="11">
        <f>Modes!D35*'Factoring table'!$C$5</f>
        <v>330.62700000000001</v>
      </c>
      <c r="AF21" s="11">
        <f>Modes!E35*'Factoring table'!$C$5</f>
        <v>1416.174</v>
      </c>
      <c r="AG21" s="11">
        <f>Modes!F35*'Factoring table'!$C$5</f>
        <v>319.67600000000004</v>
      </c>
      <c r="AH21" s="11">
        <f>Modes!G35*'Factoring table'!$C$5</f>
        <v>532.87099999999998</v>
      </c>
      <c r="AI21" s="11">
        <f>Modes!H35*'Factoring table'!$C$5</f>
        <v>0.23300000000000001</v>
      </c>
      <c r="AJ21" s="11">
        <f>Modes!I35*'Factoring table'!$C$5</f>
        <v>0.46600000000000003</v>
      </c>
      <c r="AK21" s="11">
        <f>Modes!J35*'Factoring table'!$C$5</f>
        <v>200.613</v>
      </c>
      <c r="AL21" s="11">
        <f>Modes!K35*'Factoring table'!$C$5</f>
        <v>0</v>
      </c>
      <c r="AM21" s="11">
        <f>Modes!L35*'Factoring table'!$C$5</f>
        <v>0</v>
      </c>
      <c r="AN21" s="11">
        <f>Modes!M35*'Factoring table'!$C$5</f>
        <v>0</v>
      </c>
    </row>
    <row r="22" spans="3:40" ht="15" thickBot="1" x14ac:dyDescent="0.35">
      <c r="C22">
        <v>6</v>
      </c>
      <c r="D22" s="11">
        <f>'Factoring table'!$C$5*Modes!C8</f>
        <v>4.8930000000000007</v>
      </c>
      <c r="E22" s="11">
        <f>'Factoring table'!$C$5*Modes!D8</f>
        <v>64.774000000000001</v>
      </c>
      <c r="F22" s="11">
        <f>'Factoring table'!$C$5*Modes!E8</f>
        <v>0.23300000000000001</v>
      </c>
      <c r="G22" s="11">
        <f>'Factoring table'!$C$5*Modes!F8</f>
        <v>19.805</v>
      </c>
      <c r="H22" s="11">
        <f>'Factoring table'!$C$5*Modes!G8</f>
        <v>0</v>
      </c>
      <c r="I22" s="11">
        <f>'Factoring table'!$C$5*Modes!H8</f>
        <v>388860.69</v>
      </c>
      <c r="J22" s="11">
        <f>'Factoring table'!$C$5*Modes!I8</f>
        <v>142.596</v>
      </c>
      <c r="K22" s="11">
        <f>'Factoring table'!$C$5*Modes!J8</f>
        <v>0.23300000000000001</v>
      </c>
      <c r="L22" s="11">
        <f>'Factoring table'!$C$5*Modes!K8</f>
        <v>0.23300000000000001</v>
      </c>
      <c r="M22" s="11">
        <f>'Factoring table'!$C$5*Modes!L8</f>
        <v>0.23300000000000001</v>
      </c>
      <c r="N22" s="11">
        <f>'Factoring table'!$C$5*Modes!M8</f>
        <v>0.23300000000000001</v>
      </c>
      <c r="P22">
        <v>6</v>
      </c>
      <c r="Q22" s="11">
        <f>Modes!C22*'Factoring table'!$C$5</f>
        <v>1.165</v>
      </c>
      <c r="R22" s="11">
        <f>Modes!D22*'Factoring table'!$C$5</f>
        <v>15.844000000000001</v>
      </c>
      <c r="S22" s="11">
        <f>Modes!E22*'Factoring table'!$C$5</f>
        <v>0</v>
      </c>
      <c r="T22" s="11">
        <f>Modes!F22*'Factoring table'!$C$5</f>
        <v>5.359</v>
      </c>
      <c r="U22" s="11">
        <f>Modes!G22*'Factoring table'!$C$5</f>
        <v>0.23300000000000001</v>
      </c>
      <c r="V22" s="11">
        <f>Modes!H22*'Factoring table'!$C$5</f>
        <v>82321.696000000011</v>
      </c>
      <c r="W22" s="11">
        <f>Modes!I22*'Factoring table'!$C$5</f>
        <v>30.290000000000003</v>
      </c>
      <c r="X22" s="11">
        <f>Modes!J22*'Factoring table'!$C$5</f>
        <v>0</v>
      </c>
      <c r="Y22" s="11">
        <f>Modes!K22*'Factoring table'!$C$5</f>
        <v>0</v>
      </c>
      <c r="Z22" s="11">
        <f>Modes!L22*'Factoring table'!$C$5</f>
        <v>0</v>
      </c>
      <c r="AA22" s="11">
        <f>Modes!M22*'Factoring table'!$C$5</f>
        <v>0</v>
      </c>
      <c r="AC22">
        <v>6</v>
      </c>
      <c r="AD22" s="11">
        <f>Modes!C36*'Factoring table'!$C$5</f>
        <v>0.23300000000000001</v>
      </c>
      <c r="AE22" s="11">
        <f>Modes!D36*'Factoring table'!$C$5</f>
        <v>3.0290000000000004</v>
      </c>
      <c r="AF22" s="11">
        <f>Modes!E36*'Factoring table'!$C$5</f>
        <v>0</v>
      </c>
      <c r="AG22" s="11">
        <f>Modes!F36*'Factoring table'!$C$5</f>
        <v>0.23300000000000001</v>
      </c>
      <c r="AH22" s="11">
        <f>Modes!G36*'Factoring table'!$C$5</f>
        <v>0</v>
      </c>
      <c r="AI22" s="11">
        <f>Modes!H36*'Factoring table'!$C$5</f>
        <v>17260.406999999999</v>
      </c>
      <c r="AJ22" s="11">
        <f>Modes!I36*'Factoring table'!$C$5</f>
        <v>8.6210000000000004</v>
      </c>
      <c r="AK22" s="11">
        <f>Modes!J36*'Factoring table'!$C$5</f>
        <v>0</v>
      </c>
      <c r="AL22" s="11">
        <f>Modes!K36*'Factoring table'!$C$5</f>
        <v>0</v>
      </c>
      <c r="AM22" s="11">
        <f>Modes!L36*'Factoring table'!$C$5</f>
        <v>0</v>
      </c>
      <c r="AN22" s="11">
        <f>Modes!M36*'Factoring table'!$C$5</f>
        <v>0</v>
      </c>
    </row>
    <row r="23" spans="3:40" ht="15" thickBot="1" x14ac:dyDescent="0.35">
      <c r="C23">
        <v>7</v>
      </c>
      <c r="D23" s="11">
        <f>'Factoring table'!$C$5*Modes!C9</f>
        <v>3.4950000000000001</v>
      </c>
      <c r="E23" s="11">
        <f>'Factoring table'!$C$5*Modes!D9</f>
        <v>417.536</v>
      </c>
      <c r="F23" s="11">
        <f>'Factoring table'!$C$5*Modes!E9</f>
        <v>0.23300000000000001</v>
      </c>
      <c r="G23" s="11">
        <f>'Factoring table'!$C$5*Modes!F9</f>
        <v>114548.39200000001</v>
      </c>
      <c r="H23" s="11">
        <f>'Factoring table'!$C$5*Modes!G9</f>
        <v>0.23300000000000001</v>
      </c>
      <c r="I23" s="11">
        <f>'Factoring table'!$C$5*Modes!H9</f>
        <v>20382.607</v>
      </c>
      <c r="J23" s="11">
        <f>'Factoring table'!$C$5*Modes!I9</f>
        <v>41103.296999999999</v>
      </c>
      <c r="K23" s="11">
        <f>'Factoring table'!$C$5*Modes!J9</f>
        <v>0.46600000000000003</v>
      </c>
      <c r="L23" s="11">
        <f>'Factoring table'!$C$5*Modes!K9</f>
        <v>0.23300000000000001</v>
      </c>
      <c r="M23" s="11">
        <f>'Factoring table'!$C$5*Modes!L9</f>
        <v>0.23300000000000001</v>
      </c>
      <c r="N23" s="11">
        <f>'Factoring table'!$C$5*Modes!M9</f>
        <v>0.23300000000000001</v>
      </c>
      <c r="P23">
        <v>7</v>
      </c>
      <c r="Q23" s="11">
        <f>Modes!C23*'Factoring table'!$C$5</f>
        <v>0.23300000000000001</v>
      </c>
      <c r="R23" s="11">
        <f>Modes!D23*'Factoring table'!$C$5</f>
        <v>98.792000000000002</v>
      </c>
      <c r="S23" s="11">
        <f>Modes!E23*'Factoring table'!$C$5</f>
        <v>0</v>
      </c>
      <c r="T23" s="11">
        <f>Modes!F23*'Factoring table'!$C$5</f>
        <v>24177.944</v>
      </c>
      <c r="U23" s="11">
        <f>Modes!G23*'Factoring table'!$C$5</f>
        <v>0</v>
      </c>
      <c r="V23" s="11">
        <f>Modes!H23*'Factoring table'!$C$5</f>
        <v>4300.4810000000007</v>
      </c>
      <c r="W23" s="11">
        <f>Modes!I23*'Factoring table'!$C$5</f>
        <v>8731.4420000000009</v>
      </c>
      <c r="X23" s="11">
        <f>Modes!J23*'Factoring table'!$C$5</f>
        <v>0</v>
      </c>
      <c r="Y23" s="11">
        <f>Modes!K23*'Factoring table'!$C$5</f>
        <v>0</v>
      </c>
      <c r="Z23" s="11">
        <f>Modes!L23*'Factoring table'!$C$5</f>
        <v>0</v>
      </c>
      <c r="AA23" s="11">
        <f>Modes!M23*'Factoring table'!$C$5</f>
        <v>0</v>
      </c>
      <c r="AC23">
        <v>7</v>
      </c>
      <c r="AD23" s="11">
        <f>Modes!C37*'Factoring table'!$C$5</f>
        <v>0</v>
      </c>
      <c r="AE23" s="11">
        <f>Modes!D37*'Factoring table'!$C$5</f>
        <v>15.611000000000001</v>
      </c>
      <c r="AF23" s="11">
        <f>Modes!E37*'Factoring table'!$C$5</f>
        <v>0</v>
      </c>
      <c r="AG23" s="11">
        <f>Modes!F37*'Factoring table'!$C$5</f>
        <v>5091.05</v>
      </c>
      <c r="AH23" s="11">
        <f>Modes!G37*'Factoring table'!$C$5</f>
        <v>0</v>
      </c>
      <c r="AI23" s="11">
        <f>Modes!H37*'Factoring table'!$C$5</f>
        <v>894.02100000000007</v>
      </c>
      <c r="AJ23" s="11">
        <f>Modes!I37*'Factoring table'!$C$5</f>
        <v>1824.856</v>
      </c>
      <c r="AK23" s="11">
        <f>Modes!J37*'Factoring table'!$C$5</f>
        <v>0</v>
      </c>
      <c r="AL23" s="11">
        <f>Modes!K37*'Factoring table'!$C$5</f>
        <v>0</v>
      </c>
      <c r="AM23" s="11">
        <f>Modes!L37*'Factoring table'!$C$5</f>
        <v>0</v>
      </c>
      <c r="AN23" s="11">
        <f>Modes!M37*'Factoring table'!$C$5</f>
        <v>0</v>
      </c>
    </row>
    <row r="24" spans="3:40" ht="15" thickBot="1" x14ac:dyDescent="0.35">
      <c r="C24">
        <v>8</v>
      </c>
      <c r="D24" s="11">
        <f>'Factoring table'!$C$5*Modes!C10</f>
        <v>7753.308</v>
      </c>
      <c r="E24" s="11">
        <f>'Factoring table'!$C$5*Modes!D10</f>
        <v>84094.36</v>
      </c>
      <c r="F24" s="11">
        <f>'Factoring table'!$C$5*Modes!E10</f>
        <v>12189.162</v>
      </c>
      <c r="G24" s="11">
        <f>'Factoring table'!$C$5*Modes!F10</f>
        <v>463.43700000000001</v>
      </c>
      <c r="H24" s="11">
        <f>'Factoring table'!$C$5*Modes!G10</f>
        <v>2524.0889999999999</v>
      </c>
      <c r="I24" s="11">
        <f>'Factoring table'!$C$5*Modes!H10</f>
        <v>81.317000000000007</v>
      </c>
      <c r="J24" s="11">
        <f>'Factoring table'!$C$5*Modes!I10</f>
        <v>2.33</v>
      </c>
      <c r="K24" s="11">
        <f>'Factoring table'!$C$5*Modes!J10</f>
        <v>253813.19100000002</v>
      </c>
      <c r="L24" s="11">
        <f>'Factoring table'!$C$5*Modes!K10</f>
        <v>20.504000000000001</v>
      </c>
      <c r="M24" s="11">
        <f>'Factoring table'!$C$5*Modes!L10</f>
        <v>0</v>
      </c>
      <c r="N24" s="11">
        <f>'Factoring table'!$C$5*Modes!M10</f>
        <v>3.7280000000000002</v>
      </c>
      <c r="P24">
        <v>8</v>
      </c>
      <c r="Q24" s="11">
        <f>Modes!C24*'Factoring table'!$C$5</f>
        <v>1615.1560000000002</v>
      </c>
      <c r="R24" s="11">
        <f>Modes!D24*'Factoring table'!$C$5</f>
        <v>17790.715</v>
      </c>
      <c r="S24" s="11">
        <f>Modes!E24*'Factoring table'!$C$5</f>
        <v>2550.6510000000003</v>
      </c>
      <c r="T24" s="11">
        <f>Modes!F24*'Factoring table'!$C$5</f>
        <v>98.326000000000008</v>
      </c>
      <c r="U24" s="11">
        <f>Modes!G24*'Factoring table'!$C$5</f>
        <v>526.34699999999998</v>
      </c>
      <c r="V24" s="11">
        <f>Modes!H24*'Factoring table'!$C$5</f>
        <v>18.173999999999999</v>
      </c>
      <c r="W24" s="11">
        <f>Modes!I24*'Factoring table'!$C$5</f>
        <v>0.93200000000000005</v>
      </c>
      <c r="X24" s="11">
        <f>Modes!J24*'Factoring table'!$C$5</f>
        <v>53560.409</v>
      </c>
      <c r="Y24" s="11">
        <f>Modes!K24*'Factoring table'!$C$5</f>
        <v>3.9610000000000003</v>
      </c>
      <c r="Z24" s="11">
        <f>Modes!L24*'Factoring table'!$C$5</f>
        <v>0.23300000000000001</v>
      </c>
      <c r="AA24" s="11">
        <f>Modes!M24*'Factoring table'!$C$5</f>
        <v>0.69900000000000007</v>
      </c>
      <c r="AC24">
        <v>8</v>
      </c>
      <c r="AD24" s="11">
        <f>Modes!C38*'Factoring table'!$C$5</f>
        <v>329.928</v>
      </c>
      <c r="AE24" s="11">
        <f>Modes!D38*'Factoring table'!$C$5</f>
        <v>3716.8160000000003</v>
      </c>
      <c r="AF24" s="11">
        <f>Modes!E38*'Factoring table'!$C$5</f>
        <v>533.10400000000004</v>
      </c>
      <c r="AG24" s="11">
        <f>Modes!F38*'Factoring table'!$C$5</f>
        <v>21.436</v>
      </c>
      <c r="AH24" s="11">
        <f>Modes!G38*'Factoring table'!$C$5</f>
        <v>104.85000000000001</v>
      </c>
      <c r="AI24" s="11">
        <f>Modes!H38*'Factoring table'!$C$5</f>
        <v>4.4270000000000005</v>
      </c>
      <c r="AJ24" s="11">
        <f>Modes!I38*'Factoring table'!$C$5</f>
        <v>0</v>
      </c>
      <c r="AK24" s="11">
        <f>Modes!J38*'Factoring table'!$C$5</f>
        <v>11239.221000000001</v>
      </c>
      <c r="AL24" s="11">
        <f>Modes!K38*'Factoring table'!$C$5</f>
        <v>1.165</v>
      </c>
      <c r="AM24" s="11">
        <f>Modes!L38*'Factoring table'!$C$5</f>
        <v>0</v>
      </c>
      <c r="AN24" s="11">
        <f>Modes!M38*'Factoring table'!$C$5</f>
        <v>0</v>
      </c>
    </row>
    <row r="25" spans="3:40" ht="15" thickBot="1" x14ac:dyDescent="0.35">
      <c r="C25">
        <v>9</v>
      </c>
      <c r="D25" s="11">
        <f>'Factoring table'!$C$5*Modes!C11</f>
        <v>8486.5590000000011</v>
      </c>
      <c r="E25" s="11">
        <f>'Factoring table'!$C$5*Modes!D11</f>
        <v>10217.749</v>
      </c>
      <c r="F25" s="11">
        <f>'Factoring table'!$C$5*Modes!E11</f>
        <v>74.793000000000006</v>
      </c>
      <c r="G25" s="11">
        <f>'Factoring table'!$C$5*Modes!F11</f>
        <v>185.934</v>
      </c>
      <c r="H25" s="11">
        <f>'Factoring table'!$C$5*Modes!G11</f>
        <v>2.5630000000000002</v>
      </c>
      <c r="I25" s="11">
        <f>'Factoring table'!$C$5*Modes!H11</f>
        <v>204.34100000000001</v>
      </c>
      <c r="J25" s="11">
        <f>'Factoring table'!$C$5*Modes!I11</f>
        <v>6.0580000000000007</v>
      </c>
      <c r="K25" s="11">
        <f>'Factoring table'!$C$5*Modes!J11</f>
        <v>6237.643</v>
      </c>
      <c r="L25" s="11">
        <f>'Factoring table'!$C$5*Modes!K11</f>
        <v>41.241</v>
      </c>
      <c r="M25" s="11">
        <f>'Factoring table'!$C$5*Modes!L11</f>
        <v>752.82300000000009</v>
      </c>
      <c r="N25" s="11">
        <f>'Factoring table'!$C$5*Modes!M11</f>
        <v>29813.282000000003</v>
      </c>
      <c r="P25">
        <v>9</v>
      </c>
      <c r="Q25" s="11">
        <f>Modes!C25*'Factoring table'!$C$5</f>
        <v>1778.7220000000002</v>
      </c>
      <c r="R25" s="11">
        <f>Modes!D25*'Factoring table'!$C$5</f>
        <v>2154.5509999999999</v>
      </c>
      <c r="S25" s="11">
        <f>Modes!E25*'Factoring table'!$C$5</f>
        <v>13.98</v>
      </c>
      <c r="T25" s="11">
        <f>Modes!F25*'Factoring table'!$C$5</f>
        <v>40.076000000000001</v>
      </c>
      <c r="U25" s="11">
        <f>Modes!G25*'Factoring table'!$C$5</f>
        <v>0.46600000000000003</v>
      </c>
      <c r="V25" s="11">
        <f>Modes!H25*'Factoring table'!$C$5</f>
        <v>39.377000000000002</v>
      </c>
      <c r="W25" s="11">
        <f>Modes!I25*'Factoring table'!$C$5</f>
        <v>1.165</v>
      </c>
      <c r="X25" s="11">
        <f>Modes!J25*'Factoring table'!$C$5</f>
        <v>1297.1110000000001</v>
      </c>
      <c r="Y25" s="11">
        <f>Modes!K25*'Factoring table'!$C$5</f>
        <v>8.6210000000000004</v>
      </c>
      <c r="Z25" s="11">
        <f>Modes!L25*'Factoring table'!$C$5</f>
        <v>159.83800000000002</v>
      </c>
      <c r="AA25" s="11">
        <f>Modes!M25*'Factoring table'!$C$5</f>
        <v>6233.915</v>
      </c>
      <c r="AC25">
        <v>9</v>
      </c>
      <c r="AD25" s="11">
        <f>Modes!C39*'Factoring table'!$C$5</f>
        <v>373.73200000000003</v>
      </c>
      <c r="AE25" s="11">
        <f>Modes!D39*'Factoring table'!$C$5</f>
        <v>461.10700000000003</v>
      </c>
      <c r="AF25" s="11">
        <f>Modes!E39*'Factoring table'!$C$5</f>
        <v>3.7280000000000002</v>
      </c>
      <c r="AG25" s="11">
        <f>Modes!F39*'Factoring table'!$C$5</f>
        <v>9.32</v>
      </c>
      <c r="AH25" s="11">
        <f>Modes!G39*'Factoring table'!$C$5</f>
        <v>0.23300000000000001</v>
      </c>
      <c r="AI25" s="11">
        <f>Modes!H39*'Factoring table'!$C$5</f>
        <v>9.0869999999999997</v>
      </c>
      <c r="AJ25" s="11">
        <f>Modes!I39*'Factoring table'!$C$5</f>
        <v>0.46600000000000003</v>
      </c>
      <c r="AK25" s="11">
        <f>Modes!J39*'Factoring table'!$C$5</f>
        <v>283.56100000000004</v>
      </c>
      <c r="AL25" s="11">
        <f>Modes!K39*'Factoring table'!$C$5</f>
        <v>0.93200000000000005</v>
      </c>
      <c r="AM25" s="11">
        <f>Modes!L39*'Factoring table'!$C$5</f>
        <v>28.426000000000002</v>
      </c>
      <c r="AN25" s="11">
        <f>Modes!M39*'Factoring table'!$C$5</f>
        <v>1318.0810000000001</v>
      </c>
    </row>
    <row r="26" spans="3:40" ht="15" thickBot="1" x14ac:dyDescent="0.35">
      <c r="C26">
        <v>10</v>
      </c>
      <c r="D26" s="11">
        <f>'Factoring table'!$C$5*Modes!C12</f>
        <v>33.785000000000004</v>
      </c>
      <c r="E26" s="11">
        <f>'Factoring table'!$C$5*Modes!D12</f>
        <v>3.262</v>
      </c>
      <c r="F26" s="11">
        <f>'Factoring table'!$C$5*Modes!E12</f>
        <v>0.23300000000000001</v>
      </c>
      <c r="G26" s="11">
        <f>'Factoring table'!$C$5*Modes!F12</f>
        <v>0.23300000000000001</v>
      </c>
      <c r="H26" s="11">
        <f>'Factoring table'!$C$5*Modes!G12</f>
        <v>0.23300000000000001</v>
      </c>
      <c r="I26" s="11">
        <f>'Factoring table'!$C$5*Modes!H12</f>
        <v>0.23300000000000001</v>
      </c>
      <c r="J26" s="11">
        <f>'Factoring table'!$C$5*Modes!I12</f>
        <v>0.23300000000000001</v>
      </c>
      <c r="K26" s="11">
        <f>'Factoring table'!$C$5*Modes!J12</f>
        <v>0</v>
      </c>
      <c r="L26" s="11">
        <f>'Factoring table'!$C$5*Modes!K12</f>
        <v>8750.7810000000009</v>
      </c>
      <c r="M26" s="11">
        <f>'Factoring table'!$C$5*Modes!L12</f>
        <v>59186.194000000003</v>
      </c>
      <c r="N26" s="11">
        <f>'Factoring table'!$C$5*Modes!M12</f>
        <v>2132.8820000000001</v>
      </c>
      <c r="P26">
        <v>10</v>
      </c>
      <c r="Q26" s="11">
        <f>Modes!C26*'Factoring table'!$C$5</f>
        <v>8.854000000000001</v>
      </c>
      <c r="R26" s="11">
        <f>Modes!D26*'Factoring table'!$C$5</f>
        <v>0.46600000000000003</v>
      </c>
      <c r="S26" s="11">
        <f>Modes!E26*'Factoring table'!$C$5</f>
        <v>0</v>
      </c>
      <c r="T26" s="11">
        <f>Modes!F26*'Factoring table'!$C$5</f>
        <v>0</v>
      </c>
      <c r="U26" s="11">
        <f>Modes!G26*'Factoring table'!$C$5</f>
        <v>0</v>
      </c>
      <c r="V26" s="11">
        <f>Modes!H26*'Factoring table'!$C$5</f>
        <v>0</v>
      </c>
      <c r="W26" s="11">
        <f>Modes!I26*'Factoring table'!$C$5</f>
        <v>0</v>
      </c>
      <c r="X26" s="11">
        <f>Modes!J26*'Factoring table'!$C$5</f>
        <v>0.23300000000000001</v>
      </c>
      <c r="Y26" s="11">
        <f>Modes!K26*'Factoring table'!$C$5</f>
        <v>1822.5260000000001</v>
      </c>
      <c r="Z26" s="11">
        <f>Modes!L26*'Factoring table'!$C$5</f>
        <v>12502.78</v>
      </c>
      <c r="AA26" s="11">
        <f>Modes!M26*'Factoring table'!$C$5</f>
        <v>458.07800000000003</v>
      </c>
      <c r="AC26">
        <v>10</v>
      </c>
      <c r="AD26" s="11">
        <f>Modes!C40*'Factoring table'!$C$5</f>
        <v>3.7280000000000002</v>
      </c>
      <c r="AE26" s="11">
        <f>Modes!D40*'Factoring table'!$C$5</f>
        <v>0.46600000000000003</v>
      </c>
      <c r="AF26" s="11">
        <f>Modes!E40*'Factoring table'!$C$5</f>
        <v>0</v>
      </c>
      <c r="AG26" s="11">
        <f>Modes!F40*'Factoring table'!$C$5</f>
        <v>0</v>
      </c>
      <c r="AH26" s="11">
        <f>Modes!G40*'Factoring table'!$C$5</f>
        <v>0</v>
      </c>
      <c r="AI26" s="11">
        <f>Modes!H40*'Factoring table'!$C$5</f>
        <v>0</v>
      </c>
      <c r="AJ26" s="11">
        <f>Modes!I40*'Factoring table'!$C$5</f>
        <v>0</v>
      </c>
      <c r="AK26" s="11">
        <f>Modes!J40*'Factoring table'!$C$5</f>
        <v>0</v>
      </c>
      <c r="AL26" s="11">
        <f>Modes!K40*'Factoring table'!$C$5</f>
        <v>368.839</v>
      </c>
      <c r="AM26" s="11">
        <f>Modes!L40*'Factoring table'!$C$5</f>
        <v>2603.3090000000002</v>
      </c>
      <c r="AN26" s="11">
        <f>Modes!M40*'Factoring table'!$C$5</f>
        <v>96.462000000000003</v>
      </c>
    </row>
    <row r="27" spans="3:40" x14ac:dyDescent="0.3">
      <c r="C27">
        <v>11</v>
      </c>
      <c r="D27" s="11">
        <f>'Factoring table'!$C$5*Modes!C13</f>
        <v>9752.4480000000003</v>
      </c>
      <c r="E27" s="11">
        <f>'Factoring table'!$C$5*Modes!D13</f>
        <v>18.173999999999999</v>
      </c>
      <c r="F27" s="11">
        <f>'Factoring table'!$C$5*Modes!E13</f>
        <v>0</v>
      </c>
      <c r="G27" s="11">
        <f>'Factoring table'!$C$5*Modes!F13</f>
        <v>0.46600000000000003</v>
      </c>
      <c r="H27" s="11">
        <f>'Factoring table'!$C$5*Modes!G13</f>
        <v>0.23300000000000001</v>
      </c>
      <c r="I27" s="11">
        <f>'Factoring table'!$C$5*Modes!H13</f>
        <v>1.3980000000000001</v>
      </c>
      <c r="J27" s="11">
        <f>'Factoring table'!$C$5*Modes!I13</f>
        <v>0.23300000000000001</v>
      </c>
      <c r="K27" s="11">
        <f>'Factoring table'!$C$5*Modes!J13</f>
        <v>23.067</v>
      </c>
      <c r="L27" s="11">
        <f>'Factoring table'!$C$5*Modes!K13</f>
        <v>51393.509000000005</v>
      </c>
      <c r="M27" s="11">
        <f>'Factoring table'!$C$5*Modes!L13</f>
        <v>213.19500000000002</v>
      </c>
      <c r="N27" s="11">
        <f>'Factoring table'!$C$5*Modes!M13</f>
        <v>28114.246000000003</v>
      </c>
      <c r="P27">
        <v>11</v>
      </c>
      <c r="Q27" s="11">
        <f>Modes!C27*'Factoring table'!$C$5</f>
        <v>2071.37</v>
      </c>
      <c r="R27" s="11">
        <f>Modes!D27*'Factoring table'!$C$5</f>
        <v>5.359</v>
      </c>
      <c r="S27" s="11">
        <f>Modes!E27*'Factoring table'!$C$5</f>
        <v>0.23300000000000001</v>
      </c>
      <c r="T27" s="11">
        <f>Modes!F27*'Factoring table'!$C$5</f>
        <v>0</v>
      </c>
      <c r="U27" s="11">
        <f>Modes!G27*'Factoring table'!$C$5</f>
        <v>0</v>
      </c>
      <c r="V27" s="11">
        <f>Modes!H27*'Factoring table'!$C$5</f>
        <v>0.23300000000000001</v>
      </c>
      <c r="W27" s="11">
        <f>Modes!I27*'Factoring table'!$C$5</f>
        <v>0</v>
      </c>
      <c r="X27" s="11">
        <f>Modes!J27*'Factoring table'!$C$5</f>
        <v>3.4950000000000001</v>
      </c>
      <c r="Y27" s="11">
        <f>Modes!K27*'Factoring table'!$C$5</f>
        <v>10800.016000000001</v>
      </c>
      <c r="Z27" s="11">
        <f>Modes!L27*'Factoring table'!$C$5</f>
        <v>44.27</v>
      </c>
      <c r="AA27" s="11">
        <f>Modes!M27*'Factoring table'!$C$5</f>
        <v>5889.7740000000003</v>
      </c>
      <c r="AC27">
        <v>11</v>
      </c>
      <c r="AD27" s="11">
        <f>Modes!C41*'Factoring table'!$C$5</f>
        <v>422.19600000000003</v>
      </c>
      <c r="AE27" s="11">
        <f>Modes!D41*'Factoring table'!$C$5</f>
        <v>1.165</v>
      </c>
      <c r="AF27" s="11">
        <f>Modes!E41*'Factoring table'!$C$5</f>
        <v>0</v>
      </c>
      <c r="AG27" s="11">
        <f>Modes!F41*'Factoring table'!$C$5</f>
        <v>0</v>
      </c>
      <c r="AH27" s="11">
        <f>Modes!G41*'Factoring table'!$C$5</f>
        <v>0</v>
      </c>
      <c r="AI27" s="11">
        <f>Modes!H41*'Factoring table'!$C$5</f>
        <v>0</v>
      </c>
      <c r="AJ27" s="11">
        <f>Modes!I41*'Factoring table'!$C$5</f>
        <v>0</v>
      </c>
      <c r="AK27" s="11">
        <f>Modes!J41*'Factoring table'!$C$5</f>
        <v>0.93200000000000005</v>
      </c>
      <c r="AL27" s="11">
        <f>Modes!K41*'Factoring table'!$C$5</f>
        <v>2221.8879999999999</v>
      </c>
      <c r="AM27" s="11">
        <f>Modes!L41*'Factoring table'!$C$5</f>
        <v>9.7860000000000014</v>
      </c>
      <c r="AN27" s="11">
        <f>Modes!M41*'Factoring table'!$C$5</f>
        <v>1212.5320000000002</v>
      </c>
    </row>
    <row r="29" spans="3:40" ht="15" thickBot="1" x14ac:dyDescent="0.35"/>
    <row r="30" spans="3:40" ht="15" thickBot="1" x14ac:dyDescent="0.35">
      <c r="C30" s="12" t="s">
        <v>14</v>
      </c>
      <c r="D30">
        <v>1</v>
      </c>
      <c r="E30">
        <v>2</v>
      </c>
      <c r="F30">
        <v>3</v>
      </c>
      <c r="G30">
        <v>4</v>
      </c>
      <c r="H30">
        <v>5</v>
      </c>
      <c r="I30">
        <v>6</v>
      </c>
      <c r="J30">
        <v>7</v>
      </c>
      <c r="K30">
        <v>8</v>
      </c>
      <c r="L30">
        <v>9</v>
      </c>
      <c r="M30">
        <v>10</v>
      </c>
      <c r="N30">
        <v>11</v>
      </c>
      <c r="P30" s="12" t="s">
        <v>14</v>
      </c>
      <c r="Q30">
        <v>1</v>
      </c>
      <c r="R30">
        <v>2</v>
      </c>
      <c r="S30">
        <v>3</v>
      </c>
      <c r="T30">
        <v>4</v>
      </c>
      <c r="U30">
        <v>5</v>
      </c>
      <c r="V30">
        <v>6</v>
      </c>
      <c r="W30">
        <v>7</v>
      </c>
      <c r="X30">
        <v>8</v>
      </c>
      <c r="Y30">
        <v>9</v>
      </c>
      <c r="Z30">
        <v>10</v>
      </c>
      <c r="AA30">
        <v>11</v>
      </c>
      <c r="AC30" s="12" t="s">
        <v>14</v>
      </c>
      <c r="AD30">
        <v>1</v>
      </c>
      <c r="AE30">
        <v>2</v>
      </c>
      <c r="AF30">
        <v>3</v>
      </c>
      <c r="AG30">
        <v>4</v>
      </c>
      <c r="AH30">
        <v>5</v>
      </c>
      <c r="AI30">
        <v>6</v>
      </c>
      <c r="AJ30">
        <v>7</v>
      </c>
      <c r="AK30">
        <v>8</v>
      </c>
      <c r="AL30">
        <v>9</v>
      </c>
      <c r="AM30">
        <v>10</v>
      </c>
      <c r="AN30">
        <v>11</v>
      </c>
    </row>
    <row r="31" spans="3:40" ht="15" thickBot="1" x14ac:dyDescent="0.35">
      <c r="C31">
        <v>1</v>
      </c>
      <c r="D31" s="11">
        <f>Modes!C3*'Factoring table'!$F$5</f>
        <v>4472085.0240000002</v>
      </c>
      <c r="E31" s="11">
        <f>Modes!D3*'Factoring table'!$F$5</f>
        <v>98542.854000000007</v>
      </c>
      <c r="F31" s="11">
        <f>Modes!E3*'Factoring table'!$F$5</f>
        <v>14.022</v>
      </c>
      <c r="G31" s="11">
        <f>Modes!F3*'Factoring table'!$F$5</f>
        <v>661.428</v>
      </c>
      <c r="H31" s="11">
        <f>Modes!G3*'Factoring table'!$F$5</f>
        <v>11.97</v>
      </c>
      <c r="I31" s="11">
        <f>Modes!H3*'Factoring table'!$F$5</f>
        <v>2382.7140000000004</v>
      </c>
      <c r="J31" s="11">
        <f>Modes!I3*'Factoring table'!$F$5</f>
        <v>9.5760000000000005</v>
      </c>
      <c r="K31" s="11">
        <f>Modes!J3*'Factoring table'!$F$5</f>
        <v>495.21600000000007</v>
      </c>
      <c r="L31" s="11">
        <f>Modes!K3*'Factoring table'!$F$5</f>
        <v>63.612000000000002</v>
      </c>
      <c r="M31" s="11">
        <f>Modes!L3*'Factoring table'!$F$5</f>
        <v>0.34200000000000003</v>
      </c>
      <c r="N31" s="11">
        <f>Modes!M3*'Factoring table'!$F$5</f>
        <v>266.41800000000001</v>
      </c>
      <c r="P31">
        <v>1</v>
      </c>
      <c r="Q31" s="11">
        <f>Modes!C17*'Factoring table'!$F$5</f>
        <v>942665.20200000005</v>
      </c>
      <c r="R31" s="11">
        <f>Modes!D17*'Factoring table'!$F$5</f>
        <v>20973.492000000002</v>
      </c>
      <c r="S31" s="11">
        <f>Modes!E17*'Factoring table'!$F$5</f>
        <v>2.3940000000000001</v>
      </c>
      <c r="T31" s="11">
        <f>Modes!F17*'Factoring table'!$F$5</f>
        <v>145.35000000000002</v>
      </c>
      <c r="U31" s="11">
        <f>Modes!G17*'Factoring table'!$F$5</f>
        <v>1.3680000000000001</v>
      </c>
      <c r="V31" s="11">
        <f>Modes!H17*'Factoring table'!$F$5</f>
        <v>500.68800000000005</v>
      </c>
      <c r="W31" s="11">
        <f>Modes!I17*'Factoring table'!$F$5</f>
        <v>0.68400000000000005</v>
      </c>
      <c r="X31" s="11">
        <f>Modes!J17*'Factoring table'!$F$5</f>
        <v>103.968</v>
      </c>
      <c r="Y31" s="11">
        <f>Modes!K17*'Factoring table'!$F$5</f>
        <v>16.074000000000002</v>
      </c>
      <c r="Z31" s="11">
        <f>Modes!L17*'Factoring table'!$F$5</f>
        <v>0</v>
      </c>
      <c r="AA31" s="11">
        <f>Modes!M17*'Factoring table'!$F$5</f>
        <v>53.694000000000003</v>
      </c>
      <c r="AC31">
        <v>1</v>
      </c>
      <c r="AD31" s="11">
        <f>Modes!C31*'Factoring table'!$F$5</f>
        <v>196416.75600000002</v>
      </c>
      <c r="AE31" s="11">
        <f>Modes!D31*'Factoring table'!$F$5</f>
        <v>4457.6280000000006</v>
      </c>
      <c r="AF31" s="11">
        <f>Modes!E31*'Factoring table'!$F$5</f>
        <v>0</v>
      </c>
      <c r="AG31" s="11">
        <f>Modes!F31*'Factoring table'!$F$5</f>
        <v>28.728000000000002</v>
      </c>
      <c r="AH31" s="11">
        <f>Modes!G31*'Factoring table'!$F$5</f>
        <v>0.68400000000000005</v>
      </c>
      <c r="AI31" s="11">
        <f>Modes!H31*'Factoring table'!$F$5</f>
        <v>101.23200000000001</v>
      </c>
      <c r="AJ31" s="11">
        <f>Modes!I31*'Factoring table'!$F$5</f>
        <v>0</v>
      </c>
      <c r="AK31" s="11">
        <f>Modes!J31*'Factoring table'!$F$5</f>
        <v>21.888000000000002</v>
      </c>
      <c r="AL31" s="11">
        <f>Modes!K31*'Factoring table'!$F$5</f>
        <v>2.052</v>
      </c>
      <c r="AM31" s="11">
        <f>Modes!L31*'Factoring table'!$F$5</f>
        <v>0</v>
      </c>
      <c r="AN31" s="11">
        <f>Modes!M31*'Factoring table'!$F$5</f>
        <v>9.234</v>
      </c>
    </row>
    <row r="32" spans="3:40" ht="15" thickBot="1" x14ac:dyDescent="0.35">
      <c r="C32">
        <v>2</v>
      </c>
      <c r="D32" s="11">
        <f>Modes!C4*'Factoring table'!$F$5</f>
        <v>10924.506000000001</v>
      </c>
      <c r="E32" s="11">
        <f>Modes!D4*'Factoring table'!$F$5</f>
        <v>716468.11200000008</v>
      </c>
      <c r="F32" s="11">
        <f>Modes!E4*'Factoring table'!$F$5</f>
        <v>62.928000000000004</v>
      </c>
      <c r="G32" s="11">
        <f>Modes!F4*'Factoring table'!$F$5</f>
        <v>65078.838000000003</v>
      </c>
      <c r="H32" s="11">
        <f>Modes!G4*'Factoring table'!$F$5</f>
        <v>60.534000000000006</v>
      </c>
      <c r="I32" s="11">
        <f>Modes!H4*'Factoring table'!$F$5</f>
        <v>2344.4100000000003</v>
      </c>
      <c r="J32" s="11">
        <f>Modes!I4*'Factoring table'!$F$5</f>
        <v>109.09800000000001</v>
      </c>
      <c r="K32" s="11">
        <f>Modes!J4*'Factoring table'!$F$5</f>
        <v>1318.41</v>
      </c>
      <c r="L32" s="11">
        <f>Modes!K4*'Factoring table'!$F$5</f>
        <v>7.5240000000000009</v>
      </c>
      <c r="M32" s="11">
        <f>Modes!L4*'Factoring table'!$F$5</f>
        <v>0.34200000000000003</v>
      </c>
      <c r="N32" s="11">
        <f>Modes!M4*'Factoring table'!$F$5</f>
        <v>0.34200000000000003</v>
      </c>
      <c r="P32">
        <v>2</v>
      </c>
      <c r="Q32" s="11">
        <f>Modes!C18*'Factoring table'!$F$5</f>
        <v>2266.4340000000002</v>
      </c>
      <c r="R32" s="11">
        <f>Modes!D18*'Factoring table'!$F$5</f>
        <v>151094.916</v>
      </c>
      <c r="S32" s="11">
        <f>Modes!E18*'Factoring table'!$F$5</f>
        <v>13.680000000000001</v>
      </c>
      <c r="T32" s="11">
        <f>Modes!F18*'Factoring table'!$F$5</f>
        <v>13701.888000000001</v>
      </c>
      <c r="U32" s="11">
        <f>Modes!G18*'Factoring table'!$F$5</f>
        <v>17.442</v>
      </c>
      <c r="V32" s="11">
        <f>Modes!H18*'Factoring table'!$F$5</f>
        <v>493.16400000000004</v>
      </c>
      <c r="W32" s="11">
        <f>Modes!I18*'Factoring table'!$F$5</f>
        <v>18.810000000000002</v>
      </c>
      <c r="X32" s="11">
        <f>Modes!J18*'Factoring table'!$F$5</f>
        <v>281.12400000000002</v>
      </c>
      <c r="Y32" s="11">
        <f>Modes!K18*'Factoring table'!$F$5</f>
        <v>1.026</v>
      </c>
      <c r="Z32" s="11">
        <f>Modes!L18*'Factoring table'!$F$5</f>
        <v>0</v>
      </c>
      <c r="AA32" s="11">
        <f>Modes!M18*'Factoring table'!$F$5</f>
        <v>0</v>
      </c>
      <c r="AC32">
        <v>2</v>
      </c>
      <c r="AD32" s="11">
        <f>Modes!C32*'Factoring table'!$F$5</f>
        <v>462.38400000000001</v>
      </c>
      <c r="AE32" s="11">
        <f>Modes!D32*'Factoring table'!$F$5</f>
        <v>31725.972000000002</v>
      </c>
      <c r="AF32" s="11">
        <f>Modes!E32*'Factoring table'!$F$5</f>
        <v>3.0780000000000003</v>
      </c>
      <c r="AG32" s="11">
        <f>Modes!F32*'Factoring table'!$F$5</f>
        <v>2837.9160000000002</v>
      </c>
      <c r="AH32" s="11">
        <f>Modes!G32*'Factoring table'!$F$5</f>
        <v>3.4200000000000004</v>
      </c>
      <c r="AI32" s="11">
        <f>Modes!H32*'Factoring table'!$F$5</f>
        <v>92.34</v>
      </c>
      <c r="AJ32" s="11">
        <f>Modes!I32*'Factoring table'!$F$5</f>
        <v>4.7880000000000003</v>
      </c>
      <c r="AK32" s="11">
        <f>Modes!J32*'Factoring table'!$F$5</f>
        <v>59.85</v>
      </c>
      <c r="AL32" s="11">
        <f>Modes!K32*'Factoring table'!$F$5</f>
        <v>0.34200000000000003</v>
      </c>
      <c r="AM32" s="11">
        <f>Modes!L32*'Factoring table'!$F$5</f>
        <v>0</v>
      </c>
      <c r="AN32" s="11">
        <f>Modes!M32*'Factoring table'!$F$5</f>
        <v>0</v>
      </c>
    </row>
    <row r="33" spans="3:40" ht="15" thickBot="1" x14ac:dyDescent="0.35">
      <c r="C33">
        <v>3</v>
      </c>
      <c r="D33" s="11">
        <f>Modes!C5*'Factoring table'!$F$5</f>
        <v>55.746000000000002</v>
      </c>
      <c r="E33" s="11">
        <f>Modes!D5*'Factoring table'!$F$5</f>
        <v>4384.4400000000005</v>
      </c>
      <c r="F33" s="11">
        <f>Modes!E5*'Factoring table'!$F$5</f>
        <v>23231.718000000001</v>
      </c>
      <c r="G33" s="11">
        <f>Modes!F5*'Factoring table'!$F$5</f>
        <v>489.74400000000003</v>
      </c>
      <c r="H33" s="11">
        <f>Modes!G5*'Factoring table'!$F$5</f>
        <v>23749.848000000002</v>
      </c>
      <c r="I33" s="11">
        <f>Modes!H5*'Factoring table'!$F$5</f>
        <v>0.34200000000000003</v>
      </c>
      <c r="J33" s="11">
        <f>Modes!I5*'Factoring table'!$F$5</f>
        <v>0.34200000000000003</v>
      </c>
      <c r="K33" s="11">
        <f>Modes!J5*'Factoring table'!$F$5</f>
        <v>7256.8980000000001</v>
      </c>
      <c r="L33" s="11">
        <f>Modes!K5*'Factoring table'!$F$5</f>
        <v>0.34200000000000003</v>
      </c>
      <c r="M33" s="11">
        <f>Modes!L5*'Factoring table'!$F$5</f>
        <v>0.34200000000000003</v>
      </c>
      <c r="N33" s="11">
        <f>Modes!M5*'Factoring table'!$F$5</f>
        <v>0.34200000000000003</v>
      </c>
      <c r="P33">
        <v>3</v>
      </c>
      <c r="Q33" s="11">
        <f>Modes!C19*'Factoring table'!$F$5</f>
        <v>11.286000000000001</v>
      </c>
      <c r="R33" s="11">
        <f>Modes!D19*'Factoring table'!$F$5</f>
        <v>934.00200000000007</v>
      </c>
      <c r="S33" s="11">
        <f>Modes!E19*'Factoring table'!$F$5</f>
        <v>4887.8640000000005</v>
      </c>
      <c r="T33" s="11">
        <f>Modes!F19*'Factoring table'!$F$5</f>
        <v>100.206</v>
      </c>
      <c r="U33" s="11">
        <f>Modes!G19*'Factoring table'!$F$5</f>
        <v>5003.46</v>
      </c>
      <c r="V33" s="11">
        <f>Modes!H19*'Factoring table'!$F$5</f>
        <v>0</v>
      </c>
      <c r="W33" s="11">
        <f>Modes!I19*'Factoring table'!$F$5</f>
        <v>0</v>
      </c>
      <c r="X33" s="11">
        <f>Modes!J19*'Factoring table'!$F$5</f>
        <v>1539.6840000000002</v>
      </c>
      <c r="Y33" s="11">
        <f>Modes!K19*'Factoring table'!$F$5</f>
        <v>0</v>
      </c>
      <c r="Z33" s="11">
        <f>Modes!L19*'Factoring table'!$F$5</f>
        <v>0</v>
      </c>
      <c r="AA33" s="11">
        <f>Modes!M19*'Factoring table'!$F$5</f>
        <v>0</v>
      </c>
      <c r="AC33">
        <v>3</v>
      </c>
      <c r="AD33" s="11">
        <f>Modes!C33*'Factoring table'!$F$5</f>
        <v>1.7100000000000002</v>
      </c>
      <c r="AE33" s="11">
        <f>Modes!D33*'Factoring table'!$F$5</f>
        <v>181.94400000000002</v>
      </c>
      <c r="AF33" s="11">
        <f>Modes!E33*'Factoring table'!$F$5</f>
        <v>1007.19</v>
      </c>
      <c r="AG33" s="11">
        <f>Modes!F33*'Factoring table'!$F$5</f>
        <v>20.520000000000003</v>
      </c>
      <c r="AH33" s="11">
        <f>Modes!G33*'Factoring table'!$F$5</f>
        <v>1031.1300000000001</v>
      </c>
      <c r="AI33" s="11">
        <f>Modes!H33*'Factoring table'!$F$5</f>
        <v>0</v>
      </c>
      <c r="AJ33" s="11">
        <f>Modes!I33*'Factoring table'!$F$5</f>
        <v>0</v>
      </c>
      <c r="AK33" s="11">
        <f>Modes!J33*'Factoring table'!$F$5</f>
        <v>317.37600000000003</v>
      </c>
      <c r="AL33" s="11">
        <f>Modes!K33*'Factoring table'!$F$5</f>
        <v>0</v>
      </c>
      <c r="AM33" s="11">
        <f>Modes!L33*'Factoring table'!$F$5</f>
        <v>0</v>
      </c>
      <c r="AN33" s="11">
        <f>Modes!M33*'Factoring table'!$F$5</f>
        <v>0</v>
      </c>
    </row>
    <row r="34" spans="3:40" ht="15" thickBot="1" x14ac:dyDescent="0.35">
      <c r="C34">
        <v>4</v>
      </c>
      <c r="D34" s="11">
        <f>Modes!C6*'Factoring table'!$F$5</f>
        <v>230.16600000000003</v>
      </c>
      <c r="E34" s="11">
        <f>Modes!D6*'Factoring table'!$F$5</f>
        <v>165462.33600000001</v>
      </c>
      <c r="F34" s="11">
        <f>Modes!E6*'Factoring table'!$F$5</f>
        <v>12.996</v>
      </c>
      <c r="G34" s="11">
        <f>Modes!F6*'Factoring table'!$F$5</f>
        <v>135433.71000000002</v>
      </c>
      <c r="H34" s="11">
        <f>Modes!G6*'Factoring table'!$F$5</f>
        <v>300.27600000000001</v>
      </c>
      <c r="I34" s="11">
        <f>Modes!H6*'Factoring table'!$F$5</f>
        <v>1794.1320000000001</v>
      </c>
      <c r="J34" s="11">
        <f>Modes!I6*'Factoring table'!$F$5</f>
        <v>108253.60200000001</v>
      </c>
      <c r="K34" s="11">
        <f>Modes!J6*'Factoring table'!$F$5</f>
        <v>26.676000000000002</v>
      </c>
      <c r="L34" s="11">
        <f>Modes!K6*'Factoring table'!$F$5</f>
        <v>0.34200000000000003</v>
      </c>
      <c r="M34" s="11">
        <f>Modes!L6*'Factoring table'!$F$5</f>
        <v>0</v>
      </c>
      <c r="N34" s="11">
        <f>Modes!M6*'Factoring table'!$F$5</f>
        <v>0.34200000000000003</v>
      </c>
      <c r="P34">
        <v>4</v>
      </c>
      <c r="Q34" s="11">
        <f>Modes!C20*'Factoring table'!$F$5</f>
        <v>47.196000000000005</v>
      </c>
      <c r="R34" s="11">
        <f>Modes!D20*'Factoring table'!$F$5</f>
        <v>34763.274000000005</v>
      </c>
      <c r="S34" s="11">
        <f>Modes!E20*'Factoring table'!$F$5</f>
        <v>2.052</v>
      </c>
      <c r="T34" s="11">
        <f>Modes!F20*'Factoring table'!$F$5</f>
        <v>28574.100000000002</v>
      </c>
      <c r="U34" s="11">
        <f>Modes!G20*'Factoring table'!$F$5</f>
        <v>62.928000000000004</v>
      </c>
      <c r="V34" s="11">
        <f>Modes!H20*'Factoring table'!$F$5</f>
        <v>359.78400000000005</v>
      </c>
      <c r="W34" s="11">
        <f>Modes!I20*'Factoring table'!$F$5</f>
        <v>22858.938000000002</v>
      </c>
      <c r="X34" s="11">
        <f>Modes!J20*'Factoring table'!$F$5</f>
        <v>6.1560000000000006</v>
      </c>
      <c r="Y34" s="11">
        <f>Modes!K20*'Factoring table'!$F$5</f>
        <v>0</v>
      </c>
      <c r="Z34" s="11">
        <f>Modes!L20*'Factoring table'!$F$5</f>
        <v>0.34200000000000003</v>
      </c>
      <c r="AA34" s="11">
        <f>Modes!M20*'Factoring table'!$F$5</f>
        <v>0</v>
      </c>
      <c r="AC34">
        <v>4</v>
      </c>
      <c r="AD34" s="11">
        <f>Modes!C34*'Factoring table'!$F$5</f>
        <v>8.8920000000000012</v>
      </c>
      <c r="AE34" s="11">
        <f>Modes!D34*'Factoring table'!$F$5</f>
        <v>7203.8880000000008</v>
      </c>
      <c r="AF34" s="11">
        <f>Modes!E34*'Factoring table'!$F$5</f>
        <v>0</v>
      </c>
      <c r="AG34" s="11">
        <f>Modes!F34*'Factoring table'!$F$5</f>
        <v>5900.1840000000002</v>
      </c>
      <c r="AH34" s="11">
        <f>Modes!G34*'Factoring table'!$F$5</f>
        <v>13.680000000000001</v>
      </c>
      <c r="AI34" s="11">
        <f>Modes!H34*'Factoring table'!$F$5</f>
        <v>89.604000000000013</v>
      </c>
      <c r="AJ34" s="11">
        <f>Modes!I34*'Factoring table'!$F$5</f>
        <v>4707.9720000000007</v>
      </c>
      <c r="AK34" s="11">
        <f>Modes!J34*'Factoring table'!$F$5</f>
        <v>2.052</v>
      </c>
      <c r="AL34" s="11">
        <f>Modes!K34*'Factoring table'!$F$5</f>
        <v>0</v>
      </c>
      <c r="AM34" s="11">
        <f>Modes!L34*'Factoring table'!$F$5</f>
        <v>0</v>
      </c>
      <c r="AN34" s="11">
        <f>Modes!M34*'Factoring table'!$F$5</f>
        <v>0</v>
      </c>
    </row>
    <row r="35" spans="3:40" ht="15" thickBot="1" x14ac:dyDescent="0.35">
      <c r="C35">
        <v>5</v>
      </c>
      <c r="D35" s="11">
        <f>Modes!C7*'Factoring table'!$F$5</f>
        <v>161.42400000000001</v>
      </c>
      <c r="E35" s="11">
        <f>Modes!D7*'Factoring table'!$F$5</f>
        <v>10901.592000000001</v>
      </c>
      <c r="F35" s="11">
        <f>Modes!E7*'Factoring table'!$F$5</f>
        <v>47059.884000000005</v>
      </c>
      <c r="G35" s="11">
        <f>Modes!F7*'Factoring table'!$F$5</f>
        <v>10876.284000000001</v>
      </c>
      <c r="H35" s="11">
        <f>Modes!G7*'Factoring table'!$F$5</f>
        <v>17712.864000000001</v>
      </c>
      <c r="I35" s="11">
        <f>Modes!H7*'Factoring table'!$F$5</f>
        <v>9.234</v>
      </c>
      <c r="J35" s="11">
        <f>Modes!I7*'Factoring table'!$F$5</f>
        <v>5.8140000000000001</v>
      </c>
      <c r="K35" s="11">
        <f>Modes!J7*'Factoring table'!$F$5</f>
        <v>6601.2840000000006</v>
      </c>
      <c r="L35" s="11">
        <f>Modes!K7*'Factoring table'!$F$5</f>
        <v>1.026</v>
      </c>
      <c r="M35" s="11">
        <f>Modes!L7*'Factoring table'!$F$5</f>
        <v>0.34200000000000003</v>
      </c>
      <c r="N35" s="11">
        <f>Modes!M7*'Factoring table'!$F$5</f>
        <v>0.34200000000000003</v>
      </c>
      <c r="P35">
        <v>5</v>
      </c>
      <c r="Q35" s="11">
        <f>Modes!C21*'Factoring table'!$F$5</f>
        <v>35.226000000000006</v>
      </c>
      <c r="R35" s="11">
        <f>Modes!D21*'Factoring table'!$F$5</f>
        <v>2232.2340000000004</v>
      </c>
      <c r="S35" s="11">
        <f>Modes!E21*'Factoring table'!$F$5</f>
        <v>9887.5619999999999</v>
      </c>
      <c r="T35" s="11">
        <f>Modes!F21*'Factoring table'!$F$5</f>
        <v>2281.8240000000001</v>
      </c>
      <c r="U35" s="11">
        <f>Modes!G21*'Factoring table'!$F$5</f>
        <v>3712.0680000000002</v>
      </c>
      <c r="V35" s="11">
        <f>Modes!H21*'Factoring table'!$F$5</f>
        <v>1.7100000000000002</v>
      </c>
      <c r="W35" s="11">
        <f>Modes!I21*'Factoring table'!$F$5</f>
        <v>1.7100000000000002</v>
      </c>
      <c r="X35" s="11">
        <f>Modes!J21*'Factoring table'!$F$5</f>
        <v>1403.5680000000002</v>
      </c>
      <c r="Y35" s="11">
        <f>Modes!K21*'Factoring table'!$F$5</f>
        <v>0</v>
      </c>
      <c r="Z35" s="11">
        <f>Modes!L21*'Factoring table'!$F$5</f>
        <v>0</v>
      </c>
      <c r="AA35" s="11">
        <f>Modes!M21*'Factoring table'!$F$5</f>
        <v>0</v>
      </c>
      <c r="AC35">
        <v>5</v>
      </c>
      <c r="AD35" s="11">
        <f>Modes!C35*'Factoring table'!$F$5</f>
        <v>10.602</v>
      </c>
      <c r="AE35" s="11">
        <f>Modes!D35*'Factoring table'!$F$5</f>
        <v>485.29800000000006</v>
      </c>
      <c r="AF35" s="11">
        <f>Modes!E35*'Factoring table'!$F$5</f>
        <v>2078.6760000000004</v>
      </c>
      <c r="AG35" s="11">
        <f>Modes!F35*'Factoring table'!$F$5</f>
        <v>469.22400000000005</v>
      </c>
      <c r="AH35" s="11">
        <f>Modes!G35*'Factoring table'!$F$5</f>
        <v>782.15400000000011</v>
      </c>
      <c r="AI35" s="11">
        <f>Modes!H35*'Factoring table'!$F$5</f>
        <v>0.34200000000000003</v>
      </c>
      <c r="AJ35" s="11">
        <f>Modes!I35*'Factoring table'!$F$5</f>
        <v>0.68400000000000005</v>
      </c>
      <c r="AK35" s="11">
        <f>Modes!J35*'Factoring table'!$F$5</f>
        <v>294.46200000000005</v>
      </c>
      <c r="AL35" s="11">
        <f>Modes!K35*'Factoring table'!$F$5</f>
        <v>0</v>
      </c>
      <c r="AM35" s="11">
        <f>Modes!L35*'Factoring table'!$F$5</f>
        <v>0</v>
      </c>
      <c r="AN35" s="11">
        <f>Modes!M35*'Factoring table'!$F$5</f>
        <v>0</v>
      </c>
    </row>
    <row r="36" spans="3:40" ht="15" thickBot="1" x14ac:dyDescent="0.35">
      <c r="C36">
        <v>6</v>
      </c>
      <c r="D36" s="11">
        <f>Modes!C8*'Factoring table'!$F$5</f>
        <v>7.1820000000000004</v>
      </c>
      <c r="E36" s="11">
        <f>Modes!D8*'Factoring table'!$F$5</f>
        <v>95.076000000000008</v>
      </c>
      <c r="F36" s="11">
        <f>Modes!E8*'Factoring table'!$F$5</f>
        <v>0.34200000000000003</v>
      </c>
      <c r="G36" s="11">
        <f>Modes!F8*'Factoring table'!$F$5</f>
        <v>29.070000000000004</v>
      </c>
      <c r="H36" s="11">
        <f>Modes!G8*'Factoring table'!$F$5</f>
        <v>0</v>
      </c>
      <c r="I36" s="11">
        <f>Modes!H8*'Factoring table'!$F$5</f>
        <v>570774.06000000006</v>
      </c>
      <c r="J36" s="11">
        <f>Modes!I8*'Factoring table'!$F$5</f>
        <v>209.304</v>
      </c>
      <c r="K36" s="11">
        <f>Modes!J8*'Factoring table'!$F$5</f>
        <v>0.34200000000000003</v>
      </c>
      <c r="L36" s="11">
        <f>Modes!K8*'Factoring table'!$F$5</f>
        <v>0.34200000000000003</v>
      </c>
      <c r="M36" s="11">
        <f>Modes!L8*'Factoring table'!$F$5</f>
        <v>0.34200000000000003</v>
      </c>
      <c r="N36" s="11">
        <f>Modes!M8*'Factoring table'!$F$5</f>
        <v>0.34200000000000003</v>
      </c>
      <c r="P36">
        <v>6</v>
      </c>
      <c r="Q36" s="11">
        <f>Modes!C22*'Factoring table'!$F$5</f>
        <v>1.7100000000000002</v>
      </c>
      <c r="R36" s="11">
        <f>Modes!D22*'Factoring table'!$F$5</f>
        <v>23.256</v>
      </c>
      <c r="S36" s="11">
        <f>Modes!E22*'Factoring table'!$F$5</f>
        <v>0</v>
      </c>
      <c r="T36" s="11">
        <f>Modes!F22*'Factoring table'!$F$5</f>
        <v>7.8660000000000005</v>
      </c>
      <c r="U36" s="11">
        <f>Modes!G22*'Factoring table'!$F$5</f>
        <v>0.34200000000000003</v>
      </c>
      <c r="V36" s="11">
        <f>Modes!H22*'Factoring table'!$F$5</f>
        <v>120832.70400000001</v>
      </c>
      <c r="W36" s="11">
        <f>Modes!I22*'Factoring table'!$F$5</f>
        <v>44.46</v>
      </c>
      <c r="X36" s="11">
        <f>Modes!J22*'Factoring table'!$F$5</f>
        <v>0</v>
      </c>
      <c r="Y36" s="11">
        <f>Modes!K22*'Factoring table'!$F$5</f>
        <v>0</v>
      </c>
      <c r="Z36" s="11">
        <f>Modes!L22*'Factoring table'!$F$5</f>
        <v>0</v>
      </c>
      <c r="AA36" s="11">
        <f>Modes!M22*'Factoring table'!$F$5</f>
        <v>0</v>
      </c>
      <c r="AC36">
        <v>6</v>
      </c>
      <c r="AD36" s="11">
        <f>Modes!C36*'Factoring table'!$F$5</f>
        <v>0.34200000000000003</v>
      </c>
      <c r="AE36" s="11">
        <f>Modes!D36*'Factoring table'!$F$5</f>
        <v>4.4460000000000006</v>
      </c>
      <c r="AF36" s="11">
        <f>Modes!E36*'Factoring table'!$F$5</f>
        <v>0</v>
      </c>
      <c r="AG36" s="11">
        <f>Modes!F36*'Factoring table'!$F$5</f>
        <v>0.34200000000000003</v>
      </c>
      <c r="AH36" s="11">
        <f>Modes!G36*'Factoring table'!$F$5</f>
        <v>0</v>
      </c>
      <c r="AI36" s="11">
        <f>Modes!H36*'Factoring table'!$F$5</f>
        <v>25335.018000000004</v>
      </c>
      <c r="AJ36" s="11">
        <f>Modes!I36*'Factoring table'!$F$5</f>
        <v>12.654000000000002</v>
      </c>
      <c r="AK36" s="11">
        <f>Modes!J36*'Factoring table'!$F$5</f>
        <v>0</v>
      </c>
      <c r="AL36" s="11">
        <f>Modes!K36*'Factoring table'!$F$5</f>
        <v>0</v>
      </c>
      <c r="AM36" s="11">
        <f>Modes!L36*'Factoring table'!$F$5</f>
        <v>0</v>
      </c>
      <c r="AN36" s="11">
        <f>Modes!M36*'Factoring table'!$F$5</f>
        <v>0</v>
      </c>
    </row>
    <row r="37" spans="3:40" ht="15" thickBot="1" x14ac:dyDescent="0.35">
      <c r="C37">
        <v>7</v>
      </c>
      <c r="D37" s="11">
        <f>Modes!C9*'Factoring table'!$F$5</f>
        <v>5.1300000000000008</v>
      </c>
      <c r="E37" s="11">
        <f>Modes!D9*'Factoring table'!$F$5</f>
        <v>612.86400000000003</v>
      </c>
      <c r="F37" s="11">
        <f>Modes!E9*'Factoring table'!$F$5</f>
        <v>0.34200000000000003</v>
      </c>
      <c r="G37" s="11">
        <f>Modes!F9*'Factoring table'!$F$5</f>
        <v>168135.40800000002</v>
      </c>
      <c r="H37" s="11">
        <f>Modes!G9*'Factoring table'!$F$5</f>
        <v>0.34200000000000003</v>
      </c>
      <c r="I37" s="11">
        <f>Modes!H9*'Factoring table'!$F$5</f>
        <v>29917.818000000003</v>
      </c>
      <c r="J37" s="11">
        <f>Modes!I9*'Factoring table'!$F$5</f>
        <v>60331.878000000004</v>
      </c>
      <c r="K37" s="11">
        <f>Modes!J9*'Factoring table'!$F$5</f>
        <v>0.68400000000000005</v>
      </c>
      <c r="L37" s="11">
        <f>Modes!K9*'Factoring table'!$F$5</f>
        <v>0.34200000000000003</v>
      </c>
      <c r="M37" s="11">
        <f>Modes!L9*'Factoring table'!$F$5</f>
        <v>0.34200000000000003</v>
      </c>
      <c r="N37" s="11">
        <f>Modes!M9*'Factoring table'!$F$5</f>
        <v>0.34200000000000003</v>
      </c>
      <c r="P37">
        <v>7</v>
      </c>
      <c r="Q37" s="11">
        <f>Modes!C23*'Factoring table'!$F$5</f>
        <v>0.34200000000000003</v>
      </c>
      <c r="R37" s="11">
        <f>Modes!D23*'Factoring table'!$F$5</f>
        <v>145.00800000000001</v>
      </c>
      <c r="S37" s="11">
        <f>Modes!E23*'Factoring table'!$F$5</f>
        <v>0</v>
      </c>
      <c r="T37" s="11">
        <f>Modes!F23*'Factoring table'!$F$5</f>
        <v>35488.656000000003</v>
      </c>
      <c r="U37" s="11">
        <f>Modes!G23*'Factoring table'!$F$5</f>
        <v>0</v>
      </c>
      <c r="V37" s="11">
        <f>Modes!H23*'Factoring table'!$F$5</f>
        <v>6312.2940000000008</v>
      </c>
      <c r="W37" s="11">
        <f>Modes!I23*'Factoring table'!$F$5</f>
        <v>12816.108</v>
      </c>
      <c r="X37" s="11">
        <f>Modes!J23*'Factoring table'!$F$5</f>
        <v>0</v>
      </c>
      <c r="Y37" s="11">
        <f>Modes!K23*'Factoring table'!$F$5</f>
        <v>0</v>
      </c>
      <c r="Z37" s="11">
        <f>Modes!L23*'Factoring table'!$F$5</f>
        <v>0</v>
      </c>
      <c r="AA37" s="11">
        <f>Modes!M23*'Factoring table'!$F$5</f>
        <v>0</v>
      </c>
      <c r="AC37">
        <v>7</v>
      </c>
      <c r="AD37" s="11">
        <f>Modes!C37*'Factoring table'!$F$5</f>
        <v>0</v>
      </c>
      <c r="AE37" s="11">
        <f>Modes!D37*'Factoring table'!$F$5</f>
        <v>22.914000000000001</v>
      </c>
      <c r="AF37" s="11">
        <f>Modes!E37*'Factoring table'!$F$5</f>
        <v>0</v>
      </c>
      <c r="AG37" s="11">
        <f>Modes!F37*'Factoring table'!$F$5</f>
        <v>7472.7000000000007</v>
      </c>
      <c r="AH37" s="11">
        <f>Modes!G37*'Factoring table'!$F$5</f>
        <v>0</v>
      </c>
      <c r="AI37" s="11">
        <f>Modes!H37*'Factoring table'!$F$5</f>
        <v>1312.2540000000001</v>
      </c>
      <c r="AJ37" s="11">
        <f>Modes!I37*'Factoring table'!$F$5</f>
        <v>2678.5440000000003</v>
      </c>
      <c r="AK37" s="11">
        <f>Modes!J37*'Factoring table'!$F$5</f>
        <v>0</v>
      </c>
      <c r="AL37" s="11">
        <f>Modes!K37*'Factoring table'!$F$5</f>
        <v>0</v>
      </c>
      <c r="AM37" s="11">
        <f>Modes!L37*'Factoring table'!$F$5</f>
        <v>0</v>
      </c>
      <c r="AN37" s="11">
        <f>Modes!M37*'Factoring table'!$F$5</f>
        <v>0</v>
      </c>
    </row>
    <row r="38" spans="3:40" ht="15" thickBot="1" x14ac:dyDescent="0.35">
      <c r="C38">
        <v>8</v>
      </c>
      <c r="D38" s="11">
        <f>Modes!C10*'Factoring table'!$F$5</f>
        <v>11380.392000000002</v>
      </c>
      <c r="E38" s="11">
        <f>Modes!D10*'Factoring table'!$F$5</f>
        <v>123434.64000000001</v>
      </c>
      <c r="F38" s="11">
        <f>Modes!E10*'Factoring table'!$F$5</f>
        <v>17891.388000000003</v>
      </c>
      <c r="G38" s="11">
        <f>Modes!F10*'Factoring table'!$F$5</f>
        <v>680.23800000000006</v>
      </c>
      <c r="H38" s="11">
        <f>Modes!G10*'Factoring table'!$F$5</f>
        <v>3704.8860000000004</v>
      </c>
      <c r="I38" s="11">
        <f>Modes!H10*'Factoring table'!$F$5</f>
        <v>119.358</v>
      </c>
      <c r="J38" s="11">
        <f>Modes!I10*'Factoring table'!$F$5</f>
        <v>3.4200000000000004</v>
      </c>
      <c r="K38" s="11">
        <f>Modes!J10*'Factoring table'!$F$5</f>
        <v>372549.83400000003</v>
      </c>
      <c r="L38" s="11">
        <f>Modes!K10*'Factoring table'!$F$5</f>
        <v>30.096000000000004</v>
      </c>
      <c r="M38" s="11">
        <f>Modes!L10*'Factoring table'!$F$5</f>
        <v>0</v>
      </c>
      <c r="N38" s="11">
        <f>Modes!M10*'Factoring table'!$F$5</f>
        <v>5.4720000000000004</v>
      </c>
      <c r="P38">
        <v>8</v>
      </c>
      <c r="Q38" s="11">
        <f>Modes!C24*'Factoring table'!$F$5</f>
        <v>2370.7440000000001</v>
      </c>
      <c r="R38" s="11">
        <f>Modes!D24*'Factoring table'!$F$5</f>
        <v>26113.410000000003</v>
      </c>
      <c r="S38" s="11">
        <f>Modes!E24*'Factoring table'!$F$5</f>
        <v>3743.8740000000003</v>
      </c>
      <c r="T38" s="11">
        <f>Modes!F24*'Factoring table'!$F$5</f>
        <v>144.32400000000001</v>
      </c>
      <c r="U38" s="11">
        <f>Modes!G24*'Factoring table'!$F$5</f>
        <v>772.57800000000009</v>
      </c>
      <c r="V38" s="11">
        <f>Modes!H24*'Factoring table'!$F$5</f>
        <v>26.676000000000002</v>
      </c>
      <c r="W38" s="11">
        <f>Modes!I24*'Factoring table'!$F$5</f>
        <v>1.3680000000000001</v>
      </c>
      <c r="X38" s="11">
        <f>Modes!J24*'Factoring table'!$F$5</f>
        <v>78616.566000000006</v>
      </c>
      <c r="Y38" s="11">
        <f>Modes!K24*'Factoring table'!$F$5</f>
        <v>5.8140000000000001</v>
      </c>
      <c r="Z38" s="11">
        <f>Modes!L24*'Factoring table'!$F$5</f>
        <v>0.34200000000000003</v>
      </c>
      <c r="AA38" s="11">
        <f>Modes!M24*'Factoring table'!$F$5</f>
        <v>1.026</v>
      </c>
      <c r="AC38">
        <v>8</v>
      </c>
      <c r="AD38" s="11">
        <f>Modes!C38*'Factoring table'!$F$5</f>
        <v>484.27200000000005</v>
      </c>
      <c r="AE38" s="11">
        <f>Modes!D38*'Factoring table'!$F$5</f>
        <v>5455.5840000000007</v>
      </c>
      <c r="AF38" s="11">
        <f>Modes!E38*'Factoring table'!$F$5</f>
        <v>782.49600000000009</v>
      </c>
      <c r="AG38" s="11">
        <f>Modes!F38*'Factoring table'!$F$5</f>
        <v>31.464000000000002</v>
      </c>
      <c r="AH38" s="11">
        <f>Modes!G38*'Factoring table'!$F$5</f>
        <v>153.9</v>
      </c>
      <c r="AI38" s="11">
        <f>Modes!H38*'Factoring table'!$F$5</f>
        <v>6.4980000000000002</v>
      </c>
      <c r="AJ38" s="11">
        <f>Modes!I38*'Factoring table'!$F$5</f>
        <v>0</v>
      </c>
      <c r="AK38" s="11">
        <f>Modes!J38*'Factoring table'!$F$5</f>
        <v>16497.054</v>
      </c>
      <c r="AL38" s="11">
        <f>Modes!K38*'Factoring table'!$F$5</f>
        <v>1.7100000000000002</v>
      </c>
      <c r="AM38" s="11">
        <f>Modes!L38*'Factoring table'!$F$5</f>
        <v>0</v>
      </c>
      <c r="AN38" s="11">
        <f>Modes!M38*'Factoring table'!$F$5</f>
        <v>0</v>
      </c>
    </row>
    <row r="39" spans="3:40" ht="15" thickBot="1" x14ac:dyDescent="0.35">
      <c r="C39">
        <v>9</v>
      </c>
      <c r="D39" s="11">
        <f>Modes!C11*'Factoring table'!$F$5</f>
        <v>12456.666000000001</v>
      </c>
      <c r="E39" s="11">
        <f>Modes!D11*'Factoring table'!$F$5</f>
        <v>14997.726000000001</v>
      </c>
      <c r="F39" s="11">
        <f>Modes!E11*'Factoring table'!$F$5</f>
        <v>109.78200000000001</v>
      </c>
      <c r="G39" s="11">
        <f>Modes!F11*'Factoring table'!$F$5</f>
        <v>272.916</v>
      </c>
      <c r="H39" s="11">
        <f>Modes!G11*'Factoring table'!$F$5</f>
        <v>3.7620000000000005</v>
      </c>
      <c r="I39" s="11">
        <f>Modes!H11*'Factoring table'!$F$5</f>
        <v>299.93400000000003</v>
      </c>
      <c r="J39" s="11">
        <f>Modes!I11*'Factoring table'!$F$5</f>
        <v>8.8920000000000012</v>
      </c>
      <c r="K39" s="11">
        <f>Modes!J11*'Factoring table'!$F$5</f>
        <v>9155.6820000000007</v>
      </c>
      <c r="L39" s="11">
        <f>Modes!K11*'Factoring table'!$F$5</f>
        <v>60.534000000000006</v>
      </c>
      <c r="M39" s="11">
        <f>Modes!L11*'Factoring table'!$F$5</f>
        <v>1105.0020000000002</v>
      </c>
      <c r="N39" s="11">
        <f>Modes!M11*'Factoring table'!$F$5</f>
        <v>43760.268000000004</v>
      </c>
      <c r="P39">
        <v>9</v>
      </c>
      <c r="Q39" s="11">
        <f>Modes!C25*'Factoring table'!$F$5</f>
        <v>2610.828</v>
      </c>
      <c r="R39" s="11">
        <f>Modes!D25*'Factoring table'!$F$5</f>
        <v>3162.4740000000002</v>
      </c>
      <c r="S39" s="11">
        <f>Modes!E25*'Factoring table'!$F$5</f>
        <v>20.520000000000003</v>
      </c>
      <c r="T39" s="11">
        <f>Modes!F25*'Factoring table'!$F$5</f>
        <v>58.824000000000005</v>
      </c>
      <c r="U39" s="11">
        <f>Modes!G25*'Factoring table'!$F$5</f>
        <v>0.68400000000000005</v>
      </c>
      <c r="V39" s="11">
        <f>Modes!H25*'Factoring table'!$F$5</f>
        <v>57.798000000000002</v>
      </c>
      <c r="W39" s="11">
        <f>Modes!I25*'Factoring table'!$F$5</f>
        <v>1.7100000000000002</v>
      </c>
      <c r="X39" s="11">
        <f>Modes!J25*'Factoring table'!$F$5</f>
        <v>1903.9140000000002</v>
      </c>
      <c r="Y39" s="11">
        <f>Modes!K25*'Factoring table'!$F$5</f>
        <v>12.654000000000002</v>
      </c>
      <c r="Z39" s="11">
        <f>Modes!L25*'Factoring table'!$F$5</f>
        <v>234.61200000000002</v>
      </c>
      <c r="AA39" s="11">
        <f>Modes!M25*'Factoring table'!$F$5</f>
        <v>9150.2100000000009</v>
      </c>
      <c r="AC39">
        <v>9</v>
      </c>
      <c r="AD39" s="11">
        <f>Modes!C39*'Factoring table'!$F$5</f>
        <v>548.5680000000001</v>
      </c>
      <c r="AE39" s="11">
        <f>Modes!D39*'Factoring table'!$F$5</f>
        <v>676.8180000000001</v>
      </c>
      <c r="AF39" s="11">
        <f>Modes!E39*'Factoring table'!$F$5</f>
        <v>5.4720000000000004</v>
      </c>
      <c r="AG39" s="11">
        <f>Modes!F39*'Factoring table'!$F$5</f>
        <v>13.680000000000001</v>
      </c>
      <c r="AH39" s="11">
        <f>Modes!G39*'Factoring table'!$F$5</f>
        <v>0.34200000000000003</v>
      </c>
      <c r="AI39" s="11">
        <f>Modes!H39*'Factoring table'!$F$5</f>
        <v>13.338000000000001</v>
      </c>
      <c r="AJ39" s="11">
        <f>Modes!I39*'Factoring table'!$F$5</f>
        <v>0.68400000000000005</v>
      </c>
      <c r="AK39" s="11">
        <f>Modes!J39*'Factoring table'!$F$5</f>
        <v>416.21400000000006</v>
      </c>
      <c r="AL39" s="11">
        <f>Modes!K39*'Factoring table'!$F$5</f>
        <v>1.3680000000000001</v>
      </c>
      <c r="AM39" s="11">
        <f>Modes!L39*'Factoring table'!$F$5</f>
        <v>41.724000000000004</v>
      </c>
      <c r="AN39" s="11">
        <f>Modes!M39*'Factoring table'!$F$5</f>
        <v>1934.6940000000002</v>
      </c>
    </row>
    <row r="40" spans="3:40" ht="15" thickBot="1" x14ac:dyDescent="0.35">
      <c r="C40">
        <v>10</v>
      </c>
      <c r="D40" s="11">
        <f>Modes!C12*'Factoring table'!$F$5</f>
        <v>49.59</v>
      </c>
      <c r="E40" s="11">
        <f>Modes!D12*'Factoring table'!$F$5</f>
        <v>4.7880000000000003</v>
      </c>
      <c r="F40" s="11">
        <f>Modes!E12*'Factoring table'!$F$5</f>
        <v>0.34200000000000003</v>
      </c>
      <c r="G40" s="11">
        <f>Modes!F12*'Factoring table'!$F$5</f>
        <v>0.34200000000000003</v>
      </c>
      <c r="H40" s="11">
        <f>Modes!G12*'Factoring table'!$F$5</f>
        <v>0.34200000000000003</v>
      </c>
      <c r="I40" s="11">
        <f>Modes!H12*'Factoring table'!$F$5</f>
        <v>0.34200000000000003</v>
      </c>
      <c r="J40" s="11">
        <f>Modes!I12*'Factoring table'!$F$5</f>
        <v>0.34200000000000003</v>
      </c>
      <c r="K40" s="11">
        <f>Modes!J12*'Factoring table'!$F$5</f>
        <v>0</v>
      </c>
      <c r="L40" s="11">
        <f>Modes!K12*'Factoring table'!$F$5</f>
        <v>12844.494000000001</v>
      </c>
      <c r="M40" s="11">
        <f>Modes!L12*'Factoring table'!$F$5</f>
        <v>86874.156000000003</v>
      </c>
      <c r="N40" s="11">
        <f>Modes!M12*'Factoring table'!$F$5</f>
        <v>3130.6680000000001</v>
      </c>
      <c r="P40">
        <v>10</v>
      </c>
      <c r="Q40" s="11">
        <f>Modes!C26*'Factoring table'!$F$5</f>
        <v>12.996</v>
      </c>
      <c r="R40" s="11">
        <f>Modes!D26*'Factoring table'!$F$5</f>
        <v>0.68400000000000005</v>
      </c>
      <c r="S40" s="11">
        <f>Modes!E26*'Factoring table'!$F$5</f>
        <v>0</v>
      </c>
      <c r="T40" s="11">
        <f>Modes!F26*'Factoring table'!$F$5</f>
        <v>0</v>
      </c>
      <c r="U40" s="11">
        <f>Modes!G26*'Factoring table'!$F$5</f>
        <v>0</v>
      </c>
      <c r="V40" s="11">
        <f>Modes!H26*'Factoring table'!$F$5</f>
        <v>0</v>
      </c>
      <c r="W40" s="11">
        <f>Modes!I26*'Factoring table'!$F$5</f>
        <v>0</v>
      </c>
      <c r="X40" s="11">
        <f>Modes!J26*'Factoring table'!$F$5</f>
        <v>0.34200000000000003</v>
      </c>
      <c r="Y40" s="11">
        <f>Modes!K26*'Factoring table'!$F$5</f>
        <v>2675.1240000000003</v>
      </c>
      <c r="Z40" s="11">
        <f>Modes!L26*'Factoring table'!$F$5</f>
        <v>18351.72</v>
      </c>
      <c r="AA40" s="11">
        <f>Modes!M26*'Factoring table'!$F$5</f>
        <v>672.37200000000007</v>
      </c>
      <c r="AC40">
        <v>10</v>
      </c>
      <c r="AD40" s="11">
        <f>Modes!C40*'Factoring table'!$F$5</f>
        <v>5.4720000000000004</v>
      </c>
      <c r="AE40" s="11">
        <f>Modes!D40*'Factoring table'!$F$5</f>
        <v>0.68400000000000005</v>
      </c>
      <c r="AF40" s="11">
        <f>Modes!E40*'Factoring table'!$F$5</f>
        <v>0</v>
      </c>
      <c r="AG40" s="11">
        <f>Modes!F40*'Factoring table'!$F$5</f>
        <v>0</v>
      </c>
      <c r="AH40" s="11">
        <f>Modes!G40*'Factoring table'!$F$5</f>
        <v>0</v>
      </c>
      <c r="AI40" s="11">
        <f>Modes!H40*'Factoring table'!$F$5</f>
        <v>0</v>
      </c>
      <c r="AJ40" s="11">
        <f>Modes!I40*'Factoring table'!$F$5</f>
        <v>0</v>
      </c>
      <c r="AK40" s="11">
        <f>Modes!J40*'Factoring table'!$F$5</f>
        <v>0</v>
      </c>
      <c r="AL40" s="11">
        <f>Modes!K40*'Factoring table'!$F$5</f>
        <v>541.38600000000008</v>
      </c>
      <c r="AM40" s="11">
        <f>Modes!L40*'Factoring table'!$F$5</f>
        <v>3821.1660000000002</v>
      </c>
      <c r="AN40" s="11">
        <f>Modes!M40*'Factoring table'!$F$5</f>
        <v>141.58800000000002</v>
      </c>
    </row>
    <row r="41" spans="3:40" x14ac:dyDescent="0.3">
      <c r="C41">
        <v>11</v>
      </c>
      <c r="D41" s="11">
        <f>Modes!C13*'Factoring table'!$F$5</f>
        <v>14314.752</v>
      </c>
      <c r="E41" s="11">
        <f>Modes!D13*'Factoring table'!$F$5</f>
        <v>26.676000000000002</v>
      </c>
      <c r="F41" s="11">
        <f>Modes!E13*'Factoring table'!$F$5</f>
        <v>0</v>
      </c>
      <c r="G41" s="11">
        <f>Modes!F13*'Factoring table'!$F$5</f>
        <v>0.68400000000000005</v>
      </c>
      <c r="H41" s="11">
        <f>Modes!G13*'Factoring table'!$F$5</f>
        <v>0.34200000000000003</v>
      </c>
      <c r="I41" s="11">
        <f>Modes!H13*'Factoring table'!$F$5</f>
        <v>2.052</v>
      </c>
      <c r="J41" s="11">
        <f>Modes!I13*'Factoring table'!$F$5</f>
        <v>0.34200000000000003</v>
      </c>
      <c r="K41" s="11">
        <f>Modes!J13*'Factoring table'!$F$5</f>
        <v>33.858000000000004</v>
      </c>
      <c r="L41" s="11">
        <f>Modes!K13*'Factoring table'!$F$5</f>
        <v>75435.966</v>
      </c>
      <c r="M41" s="11">
        <f>Modes!L13*'Factoring table'!$F$5</f>
        <v>312.93</v>
      </c>
      <c r="N41" s="11">
        <f>Modes!M13*'Factoring table'!$F$5</f>
        <v>41266.404000000002</v>
      </c>
      <c r="P41">
        <v>11</v>
      </c>
      <c r="Q41" s="11">
        <f>Modes!C27*'Factoring table'!$F$5</f>
        <v>3040.38</v>
      </c>
      <c r="R41" s="11">
        <f>Modes!D27*'Factoring table'!$F$5</f>
        <v>7.8660000000000005</v>
      </c>
      <c r="S41" s="11">
        <f>Modes!E27*'Factoring table'!$F$5</f>
        <v>0.34200000000000003</v>
      </c>
      <c r="T41" s="11">
        <f>Modes!F27*'Factoring table'!$F$5</f>
        <v>0</v>
      </c>
      <c r="U41" s="11">
        <f>Modes!G27*'Factoring table'!$F$5</f>
        <v>0</v>
      </c>
      <c r="V41" s="11">
        <f>Modes!H27*'Factoring table'!$F$5</f>
        <v>0.34200000000000003</v>
      </c>
      <c r="W41" s="11">
        <f>Modes!I27*'Factoring table'!$F$5</f>
        <v>0</v>
      </c>
      <c r="X41" s="11">
        <f>Modes!J27*'Factoring table'!$F$5</f>
        <v>5.1300000000000008</v>
      </c>
      <c r="Y41" s="11">
        <f>Modes!K27*'Factoring table'!$F$5</f>
        <v>15852.384000000002</v>
      </c>
      <c r="Z41" s="11">
        <f>Modes!L27*'Factoring table'!$F$5</f>
        <v>64.98</v>
      </c>
      <c r="AA41" s="11">
        <f>Modes!M27*'Factoring table'!$F$5</f>
        <v>8645.0760000000009</v>
      </c>
      <c r="AC41">
        <v>11</v>
      </c>
      <c r="AD41" s="11">
        <f>Modes!C41*'Factoring table'!$F$5</f>
        <v>619.70400000000006</v>
      </c>
      <c r="AE41" s="11">
        <f>Modes!D41*'Factoring table'!$F$5</f>
        <v>1.7100000000000002</v>
      </c>
      <c r="AF41" s="11">
        <f>Modes!E41*'Factoring table'!$F$5</f>
        <v>0</v>
      </c>
      <c r="AG41" s="11">
        <f>Modes!F41*'Factoring table'!$F$5</f>
        <v>0</v>
      </c>
      <c r="AH41" s="11">
        <f>Modes!G41*'Factoring table'!$F$5</f>
        <v>0</v>
      </c>
      <c r="AI41" s="11">
        <f>Modes!H41*'Factoring table'!$F$5</f>
        <v>0</v>
      </c>
      <c r="AJ41" s="11">
        <f>Modes!I41*'Factoring table'!$F$5</f>
        <v>0</v>
      </c>
      <c r="AK41" s="11">
        <f>Modes!J41*'Factoring table'!$F$5</f>
        <v>1.3680000000000001</v>
      </c>
      <c r="AL41" s="11">
        <f>Modes!K41*'Factoring table'!$F$5</f>
        <v>3261.3120000000004</v>
      </c>
      <c r="AM41" s="11">
        <f>Modes!L41*'Factoring table'!$F$5</f>
        <v>14.364000000000001</v>
      </c>
      <c r="AN41" s="11">
        <f>Modes!M41*'Factoring table'!$F$5</f>
        <v>1779.768</v>
      </c>
    </row>
    <row r="43" spans="3:40" ht="15" thickBot="1" x14ac:dyDescent="0.35"/>
    <row r="44" spans="3:40" ht="15" thickBot="1" x14ac:dyDescent="0.35">
      <c r="C44" s="12" t="s">
        <v>15</v>
      </c>
      <c r="D44">
        <v>1</v>
      </c>
      <c r="E44">
        <v>2</v>
      </c>
      <c r="F44">
        <v>3</v>
      </c>
      <c r="G44">
        <v>4</v>
      </c>
      <c r="H44">
        <v>5</v>
      </c>
      <c r="I44">
        <v>6</v>
      </c>
      <c r="J44">
        <v>7</v>
      </c>
      <c r="K44">
        <v>8</v>
      </c>
      <c r="L44">
        <v>9</v>
      </c>
      <c r="M44">
        <v>10</v>
      </c>
      <c r="N44">
        <v>11</v>
      </c>
      <c r="P44" s="12" t="s">
        <v>15</v>
      </c>
      <c r="Q44">
        <v>1</v>
      </c>
      <c r="R44">
        <v>2</v>
      </c>
      <c r="S44">
        <v>3</v>
      </c>
      <c r="T44">
        <v>4</v>
      </c>
      <c r="U44">
        <v>5</v>
      </c>
      <c r="V44">
        <v>6</v>
      </c>
      <c r="W44">
        <v>7</v>
      </c>
      <c r="X44">
        <v>8</v>
      </c>
      <c r="Y44">
        <v>9</v>
      </c>
      <c r="Z44">
        <v>10</v>
      </c>
      <c r="AA44">
        <v>11</v>
      </c>
      <c r="AC44" s="12" t="s">
        <v>15</v>
      </c>
      <c r="AD44">
        <v>1</v>
      </c>
      <c r="AE44">
        <v>2</v>
      </c>
      <c r="AF44">
        <v>3</v>
      </c>
      <c r="AG44">
        <v>4</v>
      </c>
      <c r="AH44">
        <v>5</v>
      </c>
      <c r="AI44">
        <v>6</v>
      </c>
      <c r="AJ44">
        <v>7</v>
      </c>
      <c r="AK44">
        <v>8</v>
      </c>
      <c r="AL44">
        <v>9</v>
      </c>
      <c r="AM44">
        <v>10</v>
      </c>
      <c r="AN44">
        <v>11</v>
      </c>
    </row>
    <row r="45" spans="3:40" ht="15" thickBot="1" x14ac:dyDescent="0.35">
      <c r="C45">
        <v>1</v>
      </c>
      <c r="D45" s="11">
        <f>Modes!C3*'Factoring table'!$H$5</f>
        <v>3465212.08</v>
      </c>
      <c r="E45" s="11">
        <f>Modes!D3*'Factoring table'!$H$5</f>
        <v>76356.305000000008</v>
      </c>
      <c r="F45" s="11">
        <f>Modes!E3*'Factoring table'!$H$5</f>
        <v>10.865</v>
      </c>
      <c r="G45" s="11">
        <f>Modes!F3*'Factoring table'!$H$5</f>
        <v>512.51</v>
      </c>
      <c r="H45" s="11">
        <f>Modes!G3*'Factoring table'!$H$5</f>
        <v>9.2750000000000004</v>
      </c>
      <c r="I45" s="11">
        <f>Modes!H3*'Factoring table'!$H$5</f>
        <v>1846.2550000000001</v>
      </c>
      <c r="J45" s="11">
        <f>Modes!I3*'Factoring table'!$H$5</f>
        <v>7.42</v>
      </c>
      <c r="K45" s="11">
        <f>Modes!J3*'Factoring table'!$H$5</f>
        <v>383.72</v>
      </c>
      <c r="L45" s="11">
        <f>Modes!K3*'Factoring table'!$H$5</f>
        <v>49.29</v>
      </c>
      <c r="M45" s="11">
        <f>Modes!L3*'Factoring table'!$H$5</f>
        <v>0.26500000000000001</v>
      </c>
      <c r="N45" s="11">
        <f>Modes!M3*'Factoring table'!$H$5</f>
        <v>206.435</v>
      </c>
      <c r="P45">
        <v>1</v>
      </c>
      <c r="Q45" s="11">
        <f>Modes!C17*'Factoring table'!$H$5</f>
        <v>730427.71500000008</v>
      </c>
      <c r="R45" s="11">
        <f>Modes!D17*'Factoring table'!$H$5</f>
        <v>16251.390000000001</v>
      </c>
      <c r="S45" s="11">
        <f>Modes!E17*'Factoring table'!$H$5</f>
        <v>1.855</v>
      </c>
      <c r="T45" s="11">
        <f>Modes!F17*'Factoring table'!$H$5</f>
        <v>112.625</v>
      </c>
      <c r="U45" s="11">
        <f>Modes!G17*'Factoring table'!$H$5</f>
        <v>1.06</v>
      </c>
      <c r="V45" s="11">
        <f>Modes!H17*'Factoring table'!$H$5</f>
        <v>387.96000000000004</v>
      </c>
      <c r="W45" s="11">
        <f>Modes!I17*'Factoring table'!$H$5</f>
        <v>0.53</v>
      </c>
      <c r="X45" s="11">
        <f>Modes!J17*'Factoring table'!$H$5</f>
        <v>80.56</v>
      </c>
      <c r="Y45" s="11">
        <f>Modes!K17*'Factoring table'!$H$5</f>
        <v>12.455</v>
      </c>
      <c r="Z45" s="11">
        <f>Modes!L17*'Factoring table'!$H$5</f>
        <v>0</v>
      </c>
      <c r="AA45" s="11">
        <f>Modes!M17*'Factoring table'!$H$5</f>
        <v>41.605000000000004</v>
      </c>
      <c r="AC45">
        <v>1</v>
      </c>
      <c r="AD45" s="11">
        <f>Modes!C31*'Factoring table'!$H$5</f>
        <v>152194.27000000002</v>
      </c>
      <c r="AE45" s="11">
        <f>Modes!D31*'Factoring table'!$H$5</f>
        <v>3454.01</v>
      </c>
      <c r="AF45" s="11">
        <f>Modes!E31*'Factoring table'!$H$5</f>
        <v>0</v>
      </c>
      <c r="AG45" s="11">
        <f>Modes!F31*'Factoring table'!$H$5</f>
        <v>22.26</v>
      </c>
      <c r="AH45" s="11">
        <f>Modes!G31*'Factoring table'!$H$5</f>
        <v>0.53</v>
      </c>
      <c r="AI45" s="11">
        <f>Modes!H31*'Factoring table'!$H$5</f>
        <v>78.44</v>
      </c>
      <c r="AJ45" s="11">
        <f>Modes!I31*'Factoring table'!$H$5</f>
        <v>0</v>
      </c>
      <c r="AK45" s="11">
        <f>Modes!J31*'Factoring table'!$H$5</f>
        <v>16.96</v>
      </c>
      <c r="AL45" s="11">
        <f>Modes!K31*'Factoring table'!$H$5</f>
        <v>1.59</v>
      </c>
      <c r="AM45" s="11">
        <f>Modes!L31*'Factoring table'!$H$5</f>
        <v>0</v>
      </c>
      <c r="AN45" s="11">
        <f>Modes!M31*'Factoring table'!$H$5</f>
        <v>7.1550000000000002</v>
      </c>
    </row>
    <row r="46" spans="3:40" ht="15" thickBot="1" x14ac:dyDescent="0.35">
      <c r="C46">
        <v>2</v>
      </c>
      <c r="D46" s="11">
        <f>Modes!C4*'Factoring table'!$H$5</f>
        <v>8464.8950000000004</v>
      </c>
      <c r="E46" s="11">
        <f>Modes!D4*'Factoring table'!$H$5</f>
        <v>555158.04</v>
      </c>
      <c r="F46" s="11">
        <f>Modes!E4*'Factoring table'!$H$5</f>
        <v>48.760000000000005</v>
      </c>
      <c r="G46" s="11">
        <f>Modes!F4*'Factoring table'!$H$5</f>
        <v>50426.584999999999</v>
      </c>
      <c r="H46" s="11">
        <f>Modes!G4*'Factoring table'!$H$5</f>
        <v>46.905000000000001</v>
      </c>
      <c r="I46" s="11">
        <f>Modes!H4*'Factoring table'!$H$5</f>
        <v>1816.575</v>
      </c>
      <c r="J46" s="11">
        <f>Modes!I4*'Factoring table'!$H$5</f>
        <v>84.535000000000011</v>
      </c>
      <c r="K46" s="11">
        <f>Modes!J4*'Factoring table'!$H$5</f>
        <v>1021.575</v>
      </c>
      <c r="L46" s="11">
        <f>Modes!K4*'Factoring table'!$H$5</f>
        <v>5.83</v>
      </c>
      <c r="M46" s="11">
        <f>Modes!L4*'Factoring table'!$H$5</f>
        <v>0.26500000000000001</v>
      </c>
      <c r="N46" s="11">
        <f>Modes!M4*'Factoring table'!$H$5</f>
        <v>0.26500000000000001</v>
      </c>
      <c r="P46">
        <v>2</v>
      </c>
      <c r="Q46" s="11">
        <f>Modes!C18*'Factoring table'!$H$5</f>
        <v>1756.1550000000002</v>
      </c>
      <c r="R46" s="11">
        <f>Modes!D18*'Factoring table'!$H$5</f>
        <v>117076.47</v>
      </c>
      <c r="S46" s="11">
        <f>Modes!E18*'Factoring table'!$H$5</f>
        <v>10.600000000000001</v>
      </c>
      <c r="T46" s="11">
        <f>Modes!F18*'Factoring table'!$H$5</f>
        <v>10616.960000000001</v>
      </c>
      <c r="U46" s="11">
        <f>Modes!G18*'Factoring table'!$H$5</f>
        <v>13.515000000000001</v>
      </c>
      <c r="V46" s="11">
        <f>Modes!H18*'Factoring table'!$H$5</f>
        <v>382.13</v>
      </c>
      <c r="W46" s="11">
        <f>Modes!I18*'Factoring table'!$H$5</f>
        <v>14.575000000000001</v>
      </c>
      <c r="X46" s="11">
        <f>Modes!J18*'Factoring table'!$H$5</f>
        <v>217.83</v>
      </c>
      <c r="Y46" s="11">
        <f>Modes!K18*'Factoring table'!$H$5</f>
        <v>0.79500000000000004</v>
      </c>
      <c r="Z46" s="11">
        <f>Modes!L18*'Factoring table'!$H$5</f>
        <v>0</v>
      </c>
      <c r="AA46" s="11">
        <f>Modes!M18*'Factoring table'!$H$5</f>
        <v>0</v>
      </c>
      <c r="AC46">
        <v>2</v>
      </c>
      <c r="AD46" s="11">
        <f>Modes!C32*'Factoring table'!$H$5</f>
        <v>358.28000000000003</v>
      </c>
      <c r="AE46" s="11">
        <f>Modes!D32*'Factoring table'!$H$5</f>
        <v>24582.99</v>
      </c>
      <c r="AF46" s="11">
        <f>Modes!E32*'Factoring table'!$H$5</f>
        <v>2.3850000000000002</v>
      </c>
      <c r="AG46" s="11">
        <f>Modes!F32*'Factoring table'!$H$5</f>
        <v>2198.9700000000003</v>
      </c>
      <c r="AH46" s="11">
        <f>Modes!G32*'Factoring table'!$H$5</f>
        <v>2.6500000000000004</v>
      </c>
      <c r="AI46" s="11">
        <f>Modes!H32*'Factoring table'!$H$5</f>
        <v>71.55</v>
      </c>
      <c r="AJ46" s="11">
        <f>Modes!I32*'Factoring table'!$H$5</f>
        <v>3.71</v>
      </c>
      <c r="AK46" s="11">
        <f>Modes!J32*'Factoring table'!$H$5</f>
        <v>46.375</v>
      </c>
      <c r="AL46" s="11">
        <f>Modes!K32*'Factoring table'!$H$5</f>
        <v>0.26500000000000001</v>
      </c>
      <c r="AM46" s="11">
        <f>Modes!L32*'Factoring table'!$H$5</f>
        <v>0</v>
      </c>
      <c r="AN46" s="11">
        <f>Modes!M32*'Factoring table'!$H$5</f>
        <v>0</v>
      </c>
    </row>
    <row r="47" spans="3:40" ht="15" thickBot="1" x14ac:dyDescent="0.35">
      <c r="C47">
        <v>3</v>
      </c>
      <c r="D47" s="11">
        <f>Modes!C5*'Factoring table'!$H$5</f>
        <v>43.195</v>
      </c>
      <c r="E47" s="11">
        <f>Modes!D5*'Factoring table'!$H$5</f>
        <v>3397.3</v>
      </c>
      <c r="F47" s="11">
        <f>Modes!E5*'Factoring table'!$H$5</f>
        <v>18001.185000000001</v>
      </c>
      <c r="G47" s="11">
        <f>Modes!F5*'Factoring table'!$H$5</f>
        <v>379.48</v>
      </c>
      <c r="H47" s="11">
        <f>Modes!G5*'Factoring table'!$H$5</f>
        <v>18402.66</v>
      </c>
      <c r="I47" s="11">
        <f>Modes!H5*'Factoring table'!$H$5</f>
        <v>0.26500000000000001</v>
      </c>
      <c r="J47" s="11">
        <f>Modes!I5*'Factoring table'!$H$5</f>
        <v>0.26500000000000001</v>
      </c>
      <c r="K47" s="11">
        <f>Modes!J5*'Factoring table'!$H$5</f>
        <v>5623.0349999999999</v>
      </c>
      <c r="L47" s="11">
        <f>Modes!K5*'Factoring table'!$H$5</f>
        <v>0.26500000000000001</v>
      </c>
      <c r="M47" s="11">
        <f>Modes!L5*'Factoring table'!$H$5</f>
        <v>0.26500000000000001</v>
      </c>
      <c r="N47" s="11">
        <f>Modes!M5*'Factoring table'!$H$5</f>
        <v>0.26500000000000001</v>
      </c>
      <c r="P47">
        <v>3</v>
      </c>
      <c r="Q47" s="11">
        <f>Modes!C19*'Factoring table'!$H$5</f>
        <v>8.745000000000001</v>
      </c>
      <c r="R47" s="11">
        <f>Modes!D19*'Factoring table'!$H$5</f>
        <v>723.71500000000003</v>
      </c>
      <c r="S47" s="11">
        <f>Modes!E19*'Factoring table'!$H$5</f>
        <v>3787.38</v>
      </c>
      <c r="T47" s="11">
        <f>Modes!F19*'Factoring table'!$H$5</f>
        <v>77.64500000000001</v>
      </c>
      <c r="U47" s="11">
        <f>Modes!G19*'Factoring table'!$H$5</f>
        <v>3876.9500000000003</v>
      </c>
      <c r="V47" s="11">
        <f>Modes!H19*'Factoring table'!$H$5</f>
        <v>0</v>
      </c>
      <c r="W47" s="11">
        <f>Modes!I19*'Factoring table'!$H$5</f>
        <v>0</v>
      </c>
      <c r="X47" s="11">
        <f>Modes!J19*'Factoring table'!$H$5</f>
        <v>1193.03</v>
      </c>
      <c r="Y47" s="11">
        <f>Modes!K19*'Factoring table'!$H$5</f>
        <v>0</v>
      </c>
      <c r="Z47" s="11">
        <f>Modes!L19*'Factoring table'!$H$5</f>
        <v>0</v>
      </c>
      <c r="AA47" s="11">
        <f>Modes!M19*'Factoring table'!$H$5</f>
        <v>0</v>
      </c>
      <c r="AC47">
        <v>3</v>
      </c>
      <c r="AD47" s="11">
        <f>Modes!C33*'Factoring table'!$H$5</f>
        <v>1.3250000000000002</v>
      </c>
      <c r="AE47" s="11">
        <f>Modes!D33*'Factoring table'!$H$5</f>
        <v>140.98000000000002</v>
      </c>
      <c r="AF47" s="11">
        <f>Modes!E33*'Factoring table'!$H$5</f>
        <v>780.42500000000007</v>
      </c>
      <c r="AG47" s="11">
        <f>Modes!F33*'Factoring table'!$H$5</f>
        <v>15.9</v>
      </c>
      <c r="AH47" s="11">
        <f>Modes!G33*'Factoring table'!$H$5</f>
        <v>798.97500000000002</v>
      </c>
      <c r="AI47" s="11">
        <f>Modes!H33*'Factoring table'!$H$5</f>
        <v>0</v>
      </c>
      <c r="AJ47" s="11">
        <f>Modes!I33*'Factoring table'!$H$5</f>
        <v>0</v>
      </c>
      <c r="AK47" s="11">
        <f>Modes!J33*'Factoring table'!$H$5</f>
        <v>245.92000000000002</v>
      </c>
      <c r="AL47" s="11">
        <f>Modes!K33*'Factoring table'!$H$5</f>
        <v>0</v>
      </c>
      <c r="AM47" s="11">
        <f>Modes!L33*'Factoring table'!$H$5</f>
        <v>0</v>
      </c>
      <c r="AN47" s="11">
        <f>Modes!M33*'Factoring table'!$H$5</f>
        <v>0</v>
      </c>
    </row>
    <row r="48" spans="3:40" ht="15" thickBot="1" x14ac:dyDescent="0.35">
      <c r="C48">
        <v>4</v>
      </c>
      <c r="D48" s="11">
        <f>Modes!C6*'Factoring table'!$H$5</f>
        <v>178.345</v>
      </c>
      <c r="E48" s="11">
        <f>Modes!D6*'Factoring table'!$H$5</f>
        <v>128209.12000000001</v>
      </c>
      <c r="F48" s="11">
        <f>Modes!E6*'Factoring table'!$H$5</f>
        <v>10.07</v>
      </c>
      <c r="G48" s="11">
        <f>Modes!F6*'Factoring table'!$H$5</f>
        <v>104941.32500000001</v>
      </c>
      <c r="H48" s="11">
        <f>Modes!G6*'Factoring table'!$H$5</f>
        <v>232.67000000000002</v>
      </c>
      <c r="I48" s="11">
        <f>Modes!H6*'Factoring table'!$H$5</f>
        <v>1390.19</v>
      </c>
      <c r="J48" s="11">
        <f>Modes!I6*'Factoring table'!$H$5</f>
        <v>83880.715000000011</v>
      </c>
      <c r="K48" s="11">
        <f>Modes!J6*'Factoring table'!$H$5</f>
        <v>20.67</v>
      </c>
      <c r="L48" s="11">
        <f>Modes!K6*'Factoring table'!$H$5</f>
        <v>0.26500000000000001</v>
      </c>
      <c r="M48" s="11">
        <f>Modes!L6*'Factoring table'!$H$5</f>
        <v>0</v>
      </c>
      <c r="N48" s="11">
        <f>Modes!M6*'Factoring table'!$H$5</f>
        <v>0.26500000000000001</v>
      </c>
      <c r="P48">
        <v>4</v>
      </c>
      <c r="Q48" s="11">
        <f>Modes!C20*'Factoring table'!$H$5</f>
        <v>36.57</v>
      </c>
      <c r="R48" s="11">
        <f>Modes!D20*'Factoring table'!$H$5</f>
        <v>26936.455000000002</v>
      </c>
      <c r="S48" s="11">
        <f>Modes!E20*'Factoring table'!$H$5</f>
        <v>1.59</v>
      </c>
      <c r="T48" s="11">
        <f>Modes!F20*'Factoring table'!$H$5</f>
        <v>22140.75</v>
      </c>
      <c r="U48" s="11">
        <f>Modes!G20*'Factoring table'!$H$5</f>
        <v>48.760000000000005</v>
      </c>
      <c r="V48" s="11">
        <f>Modes!H20*'Factoring table'!$H$5</f>
        <v>278.78000000000003</v>
      </c>
      <c r="W48" s="11">
        <f>Modes!I20*'Factoring table'!$H$5</f>
        <v>17712.334999999999</v>
      </c>
      <c r="X48" s="11">
        <f>Modes!J20*'Factoring table'!$H$5</f>
        <v>4.7700000000000005</v>
      </c>
      <c r="Y48" s="11">
        <f>Modes!K20*'Factoring table'!$H$5</f>
        <v>0</v>
      </c>
      <c r="Z48" s="11">
        <f>Modes!L20*'Factoring table'!$H$5</f>
        <v>0.26500000000000001</v>
      </c>
      <c r="AA48" s="11">
        <f>Modes!M20*'Factoring table'!$H$5</f>
        <v>0</v>
      </c>
      <c r="AC48">
        <v>4</v>
      </c>
      <c r="AD48" s="11">
        <f>Modes!C34*'Factoring table'!$H$5</f>
        <v>6.8900000000000006</v>
      </c>
      <c r="AE48" s="11">
        <f>Modes!D34*'Factoring table'!$H$5</f>
        <v>5581.96</v>
      </c>
      <c r="AF48" s="11">
        <f>Modes!E34*'Factoring table'!$H$5</f>
        <v>0</v>
      </c>
      <c r="AG48" s="11">
        <f>Modes!F34*'Factoring table'!$H$5</f>
        <v>4571.7800000000007</v>
      </c>
      <c r="AH48" s="11">
        <f>Modes!G34*'Factoring table'!$H$5</f>
        <v>10.600000000000001</v>
      </c>
      <c r="AI48" s="11">
        <f>Modes!H34*'Factoring table'!$H$5</f>
        <v>69.430000000000007</v>
      </c>
      <c r="AJ48" s="11">
        <f>Modes!I34*'Factoring table'!$H$5</f>
        <v>3647.9900000000002</v>
      </c>
      <c r="AK48" s="11">
        <f>Modes!J34*'Factoring table'!$H$5</f>
        <v>1.59</v>
      </c>
      <c r="AL48" s="11">
        <f>Modes!K34*'Factoring table'!$H$5</f>
        <v>0</v>
      </c>
      <c r="AM48" s="11">
        <f>Modes!L34*'Factoring table'!$H$5</f>
        <v>0</v>
      </c>
      <c r="AN48" s="11">
        <f>Modes!M34*'Factoring table'!$H$5</f>
        <v>0</v>
      </c>
    </row>
    <row r="49" spans="3:40" ht="15" thickBot="1" x14ac:dyDescent="0.35">
      <c r="C49">
        <v>5</v>
      </c>
      <c r="D49" s="11">
        <f>Modes!C7*'Factoring table'!$H$5</f>
        <v>125.08000000000001</v>
      </c>
      <c r="E49" s="11">
        <f>Modes!D7*'Factoring table'!$H$5</f>
        <v>8447.1400000000012</v>
      </c>
      <c r="F49" s="11">
        <f>Modes!E7*'Factoring table'!$H$5</f>
        <v>36464.53</v>
      </c>
      <c r="G49" s="11">
        <f>Modes!F7*'Factoring table'!$H$5</f>
        <v>8427.5300000000007</v>
      </c>
      <c r="H49" s="11">
        <f>Modes!G7*'Factoring table'!$H$5</f>
        <v>13724.880000000001</v>
      </c>
      <c r="I49" s="11">
        <f>Modes!H7*'Factoring table'!$H$5</f>
        <v>7.1550000000000002</v>
      </c>
      <c r="J49" s="11">
        <f>Modes!I7*'Factoring table'!$H$5</f>
        <v>4.5049999999999999</v>
      </c>
      <c r="K49" s="11">
        <f>Modes!J7*'Factoring table'!$H$5</f>
        <v>5115.0300000000007</v>
      </c>
      <c r="L49" s="11">
        <f>Modes!K7*'Factoring table'!$H$5</f>
        <v>0.79500000000000004</v>
      </c>
      <c r="M49" s="11">
        <f>Modes!L7*'Factoring table'!$H$5</f>
        <v>0.26500000000000001</v>
      </c>
      <c r="N49" s="11">
        <f>Modes!M7*'Factoring table'!$H$5</f>
        <v>0.26500000000000001</v>
      </c>
      <c r="P49">
        <v>5</v>
      </c>
      <c r="Q49" s="11">
        <f>Modes!C21*'Factoring table'!$H$5</f>
        <v>27.295000000000002</v>
      </c>
      <c r="R49" s="11">
        <f>Modes!D21*'Factoring table'!$H$5</f>
        <v>1729.6550000000002</v>
      </c>
      <c r="S49" s="11">
        <f>Modes!E21*'Factoring table'!$H$5</f>
        <v>7661.415</v>
      </c>
      <c r="T49" s="11">
        <f>Modes!F21*'Factoring table'!$H$5</f>
        <v>1768.0800000000002</v>
      </c>
      <c r="U49" s="11">
        <f>Modes!G21*'Factoring table'!$H$5</f>
        <v>2876.31</v>
      </c>
      <c r="V49" s="11">
        <f>Modes!H21*'Factoring table'!$H$5</f>
        <v>1.3250000000000002</v>
      </c>
      <c r="W49" s="11">
        <f>Modes!I21*'Factoring table'!$H$5</f>
        <v>1.3250000000000002</v>
      </c>
      <c r="X49" s="11">
        <f>Modes!J21*'Factoring table'!$H$5</f>
        <v>1087.56</v>
      </c>
      <c r="Y49" s="11">
        <f>Modes!K21*'Factoring table'!$H$5</f>
        <v>0</v>
      </c>
      <c r="Z49" s="11">
        <f>Modes!L21*'Factoring table'!$H$5</f>
        <v>0</v>
      </c>
      <c r="AA49" s="11">
        <f>Modes!M21*'Factoring table'!$H$5</f>
        <v>0</v>
      </c>
      <c r="AC49">
        <v>5</v>
      </c>
      <c r="AD49" s="11">
        <f>Modes!C35*'Factoring table'!$H$5</f>
        <v>8.2149999999999999</v>
      </c>
      <c r="AE49" s="11">
        <f>Modes!D35*'Factoring table'!$H$5</f>
        <v>376.03500000000003</v>
      </c>
      <c r="AF49" s="11">
        <f>Modes!E35*'Factoring table'!$H$5</f>
        <v>1610.67</v>
      </c>
      <c r="AG49" s="11">
        <f>Modes!F35*'Factoring table'!$H$5</f>
        <v>363.58000000000004</v>
      </c>
      <c r="AH49" s="11">
        <f>Modes!G35*'Factoring table'!$H$5</f>
        <v>606.05500000000006</v>
      </c>
      <c r="AI49" s="11">
        <f>Modes!H35*'Factoring table'!$H$5</f>
        <v>0.26500000000000001</v>
      </c>
      <c r="AJ49" s="11">
        <f>Modes!I35*'Factoring table'!$H$5</f>
        <v>0.53</v>
      </c>
      <c r="AK49" s="11">
        <f>Modes!J35*'Factoring table'!$H$5</f>
        <v>228.16500000000002</v>
      </c>
      <c r="AL49" s="11">
        <f>Modes!K35*'Factoring table'!$H$5</f>
        <v>0</v>
      </c>
      <c r="AM49" s="11">
        <f>Modes!L35*'Factoring table'!$H$5</f>
        <v>0</v>
      </c>
      <c r="AN49" s="11">
        <f>Modes!M35*'Factoring table'!$H$5</f>
        <v>0</v>
      </c>
    </row>
    <row r="50" spans="3:40" ht="15" thickBot="1" x14ac:dyDescent="0.35">
      <c r="C50">
        <v>6</v>
      </c>
      <c r="D50" s="11">
        <f>Modes!C8*'Factoring table'!$H$5</f>
        <v>5.5650000000000004</v>
      </c>
      <c r="E50" s="11">
        <f>Modes!D8*'Factoring table'!$H$5</f>
        <v>73.67</v>
      </c>
      <c r="F50" s="11">
        <f>Modes!E8*'Factoring table'!$H$5</f>
        <v>0.26500000000000001</v>
      </c>
      <c r="G50" s="11">
        <f>Modes!F8*'Factoring table'!$H$5</f>
        <v>22.525000000000002</v>
      </c>
      <c r="H50" s="11">
        <f>Modes!G8*'Factoring table'!$H$5</f>
        <v>0</v>
      </c>
      <c r="I50" s="11">
        <f>Modes!H8*'Factoring table'!$H$5</f>
        <v>442266.45</v>
      </c>
      <c r="J50" s="11">
        <f>Modes!I8*'Factoring table'!$H$5</f>
        <v>162.18</v>
      </c>
      <c r="K50" s="11">
        <f>Modes!J8*'Factoring table'!$H$5</f>
        <v>0.26500000000000001</v>
      </c>
      <c r="L50" s="11">
        <f>Modes!K8*'Factoring table'!$H$5</f>
        <v>0.26500000000000001</v>
      </c>
      <c r="M50" s="11">
        <f>Modes!L8*'Factoring table'!$H$5</f>
        <v>0.26500000000000001</v>
      </c>
      <c r="N50" s="11">
        <f>Modes!M8*'Factoring table'!$H$5</f>
        <v>0.26500000000000001</v>
      </c>
      <c r="P50">
        <v>6</v>
      </c>
      <c r="Q50" s="11">
        <f>Modes!C22*'Factoring table'!$H$5</f>
        <v>1.3250000000000002</v>
      </c>
      <c r="R50" s="11">
        <f>Modes!D22*'Factoring table'!$H$5</f>
        <v>18.02</v>
      </c>
      <c r="S50" s="11">
        <f>Modes!E22*'Factoring table'!$H$5</f>
        <v>0</v>
      </c>
      <c r="T50" s="11">
        <f>Modes!F22*'Factoring table'!$H$5</f>
        <v>6.0950000000000006</v>
      </c>
      <c r="U50" s="11">
        <f>Modes!G22*'Factoring table'!$H$5</f>
        <v>0.26500000000000001</v>
      </c>
      <c r="V50" s="11">
        <f>Modes!H22*'Factoring table'!$H$5</f>
        <v>93627.680000000008</v>
      </c>
      <c r="W50" s="11">
        <f>Modes!I22*'Factoring table'!$H$5</f>
        <v>34.450000000000003</v>
      </c>
      <c r="X50" s="11">
        <f>Modes!J22*'Factoring table'!$H$5</f>
        <v>0</v>
      </c>
      <c r="Y50" s="11">
        <f>Modes!K22*'Factoring table'!$H$5</f>
        <v>0</v>
      </c>
      <c r="Z50" s="11">
        <f>Modes!L22*'Factoring table'!$H$5</f>
        <v>0</v>
      </c>
      <c r="AA50" s="11">
        <f>Modes!M22*'Factoring table'!$H$5</f>
        <v>0</v>
      </c>
      <c r="AC50">
        <v>6</v>
      </c>
      <c r="AD50" s="11">
        <f>Modes!C36*'Factoring table'!$H$5</f>
        <v>0.26500000000000001</v>
      </c>
      <c r="AE50" s="11">
        <f>Modes!D36*'Factoring table'!$H$5</f>
        <v>3.4450000000000003</v>
      </c>
      <c r="AF50" s="11">
        <f>Modes!E36*'Factoring table'!$H$5</f>
        <v>0</v>
      </c>
      <c r="AG50" s="11">
        <f>Modes!F36*'Factoring table'!$H$5</f>
        <v>0.26500000000000001</v>
      </c>
      <c r="AH50" s="11">
        <f>Modes!G36*'Factoring table'!$H$5</f>
        <v>0</v>
      </c>
      <c r="AI50" s="11">
        <f>Modes!H36*'Factoring table'!$H$5</f>
        <v>19630.935000000001</v>
      </c>
      <c r="AJ50" s="11">
        <f>Modes!I36*'Factoring table'!$H$5</f>
        <v>9.8049999999999997</v>
      </c>
      <c r="AK50" s="11">
        <f>Modes!J36*'Factoring table'!$H$5</f>
        <v>0</v>
      </c>
      <c r="AL50" s="11">
        <f>Modes!K36*'Factoring table'!$H$5</f>
        <v>0</v>
      </c>
      <c r="AM50" s="11">
        <f>Modes!L36*'Factoring table'!$H$5</f>
        <v>0</v>
      </c>
      <c r="AN50" s="11">
        <f>Modes!M36*'Factoring table'!$H$5</f>
        <v>0</v>
      </c>
    </row>
    <row r="51" spans="3:40" ht="15" thickBot="1" x14ac:dyDescent="0.35">
      <c r="C51">
        <v>7</v>
      </c>
      <c r="D51" s="11">
        <f>Modes!C9*'Factoring table'!$H$5</f>
        <v>3.9750000000000001</v>
      </c>
      <c r="E51" s="11">
        <f>Modes!D9*'Factoring table'!$H$5</f>
        <v>474.88</v>
      </c>
      <c r="F51" s="11">
        <f>Modes!E9*'Factoring table'!$H$5</f>
        <v>0.26500000000000001</v>
      </c>
      <c r="G51" s="11">
        <f>Modes!F9*'Factoring table'!$H$5</f>
        <v>130280.36</v>
      </c>
      <c r="H51" s="11">
        <f>Modes!G9*'Factoring table'!$H$5</f>
        <v>0.26500000000000001</v>
      </c>
      <c r="I51" s="11">
        <f>Modes!H9*'Factoring table'!$H$5</f>
        <v>23181.935000000001</v>
      </c>
      <c r="J51" s="11">
        <f>Modes!I9*'Factoring table'!$H$5</f>
        <v>46748.385000000002</v>
      </c>
      <c r="K51" s="11">
        <f>Modes!J9*'Factoring table'!$H$5</f>
        <v>0.53</v>
      </c>
      <c r="L51" s="11">
        <f>Modes!K9*'Factoring table'!$H$5</f>
        <v>0.26500000000000001</v>
      </c>
      <c r="M51" s="11">
        <f>Modes!L9*'Factoring table'!$H$5</f>
        <v>0.26500000000000001</v>
      </c>
      <c r="N51" s="11">
        <f>Modes!M9*'Factoring table'!$H$5</f>
        <v>0.26500000000000001</v>
      </c>
      <c r="P51">
        <v>7</v>
      </c>
      <c r="Q51" s="11">
        <f>Modes!C23*'Factoring table'!$H$5</f>
        <v>0.26500000000000001</v>
      </c>
      <c r="R51" s="11">
        <f>Modes!D23*'Factoring table'!$H$5</f>
        <v>112.36</v>
      </c>
      <c r="S51" s="11">
        <f>Modes!E23*'Factoring table'!$H$5</f>
        <v>0</v>
      </c>
      <c r="T51" s="11">
        <f>Modes!F23*'Factoring table'!$H$5</f>
        <v>27498.52</v>
      </c>
      <c r="U51" s="11">
        <f>Modes!G23*'Factoring table'!$H$5</f>
        <v>0</v>
      </c>
      <c r="V51" s="11">
        <f>Modes!H23*'Factoring table'!$H$5</f>
        <v>4891.1050000000005</v>
      </c>
      <c r="W51" s="11">
        <f>Modes!I23*'Factoring table'!$H$5</f>
        <v>9930.61</v>
      </c>
      <c r="X51" s="11">
        <f>Modes!J23*'Factoring table'!$H$5</f>
        <v>0</v>
      </c>
      <c r="Y51" s="11">
        <f>Modes!K23*'Factoring table'!$H$5</f>
        <v>0</v>
      </c>
      <c r="Z51" s="11">
        <f>Modes!L23*'Factoring table'!$H$5</f>
        <v>0</v>
      </c>
      <c r="AA51" s="11">
        <f>Modes!M23*'Factoring table'!$H$5</f>
        <v>0</v>
      </c>
      <c r="AC51">
        <v>7</v>
      </c>
      <c r="AD51" s="11">
        <f>Modes!C37*'Factoring table'!$H$5</f>
        <v>0</v>
      </c>
      <c r="AE51" s="11">
        <f>Modes!D37*'Factoring table'!$H$5</f>
        <v>17.755000000000003</v>
      </c>
      <c r="AF51" s="11">
        <f>Modes!E37*'Factoring table'!$H$5</f>
        <v>0</v>
      </c>
      <c r="AG51" s="11">
        <f>Modes!F37*'Factoring table'!$H$5</f>
        <v>5790.25</v>
      </c>
      <c r="AH51" s="11">
        <f>Modes!G37*'Factoring table'!$H$5</f>
        <v>0</v>
      </c>
      <c r="AI51" s="11">
        <f>Modes!H37*'Factoring table'!$H$5</f>
        <v>1016.8050000000001</v>
      </c>
      <c r="AJ51" s="11">
        <f>Modes!I37*'Factoring table'!$H$5</f>
        <v>2075.48</v>
      </c>
      <c r="AK51" s="11">
        <f>Modes!J37*'Factoring table'!$H$5</f>
        <v>0</v>
      </c>
      <c r="AL51" s="11">
        <f>Modes!K37*'Factoring table'!$H$5</f>
        <v>0</v>
      </c>
      <c r="AM51" s="11">
        <f>Modes!L37*'Factoring table'!$H$5</f>
        <v>0</v>
      </c>
      <c r="AN51" s="11">
        <f>Modes!M37*'Factoring table'!$H$5</f>
        <v>0</v>
      </c>
    </row>
    <row r="52" spans="3:40" ht="15" thickBot="1" x14ac:dyDescent="0.35">
      <c r="C52">
        <v>8</v>
      </c>
      <c r="D52" s="11">
        <f>Modes!C10*'Factoring table'!$H$5</f>
        <v>8818.1400000000012</v>
      </c>
      <c r="E52" s="11">
        <f>Modes!D10*'Factoring table'!$H$5</f>
        <v>95643.8</v>
      </c>
      <c r="F52" s="11">
        <f>Modes!E10*'Factoring table'!$H$5</f>
        <v>13863.210000000001</v>
      </c>
      <c r="G52" s="11">
        <f>Modes!F10*'Factoring table'!$H$5</f>
        <v>527.08500000000004</v>
      </c>
      <c r="H52" s="11">
        <f>Modes!G10*'Factoring table'!$H$5</f>
        <v>2870.7450000000003</v>
      </c>
      <c r="I52" s="11">
        <f>Modes!H10*'Factoring table'!$H$5</f>
        <v>92.484999999999999</v>
      </c>
      <c r="J52" s="11">
        <f>Modes!I10*'Factoring table'!$H$5</f>
        <v>2.6500000000000004</v>
      </c>
      <c r="K52" s="11">
        <f>Modes!J10*'Factoring table'!$H$5</f>
        <v>288671.65500000003</v>
      </c>
      <c r="L52" s="11">
        <f>Modes!K10*'Factoring table'!$H$5</f>
        <v>23.32</v>
      </c>
      <c r="M52" s="11">
        <f>Modes!L10*'Factoring table'!$H$5</f>
        <v>0</v>
      </c>
      <c r="N52" s="11">
        <f>Modes!M10*'Factoring table'!$H$5</f>
        <v>4.24</v>
      </c>
      <c r="P52">
        <v>8</v>
      </c>
      <c r="Q52" s="11">
        <f>Modes!C24*'Factoring table'!$H$5</f>
        <v>1836.98</v>
      </c>
      <c r="R52" s="11">
        <f>Modes!D24*'Factoring table'!$H$5</f>
        <v>20234.075000000001</v>
      </c>
      <c r="S52" s="11">
        <f>Modes!E24*'Factoring table'!$H$5</f>
        <v>2900.9549999999999</v>
      </c>
      <c r="T52" s="11">
        <f>Modes!F24*'Factoring table'!$H$5</f>
        <v>111.83000000000001</v>
      </c>
      <c r="U52" s="11">
        <f>Modes!G24*'Factoring table'!$H$5</f>
        <v>598.63499999999999</v>
      </c>
      <c r="V52" s="11">
        <f>Modes!H24*'Factoring table'!$H$5</f>
        <v>20.67</v>
      </c>
      <c r="W52" s="11">
        <f>Modes!I24*'Factoring table'!$H$5</f>
        <v>1.06</v>
      </c>
      <c r="X52" s="11">
        <f>Modes!J24*'Factoring table'!$H$5</f>
        <v>60916.345000000001</v>
      </c>
      <c r="Y52" s="11">
        <f>Modes!K24*'Factoring table'!$H$5</f>
        <v>4.5049999999999999</v>
      </c>
      <c r="Z52" s="11">
        <f>Modes!L24*'Factoring table'!$H$5</f>
        <v>0.26500000000000001</v>
      </c>
      <c r="AA52" s="11">
        <f>Modes!M24*'Factoring table'!$H$5</f>
        <v>0.79500000000000004</v>
      </c>
      <c r="AC52">
        <v>8</v>
      </c>
      <c r="AD52" s="11">
        <f>Modes!C38*'Factoring table'!$H$5</f>
        <v>375.24</v>
      </c>
      <c r="AE52" s="11">
        <f>Modes!D38*'Factoring table'!$H$5</f>
        <v>4227.2800000000007</v>
      </c>
      <c r="AF52" s="11">
        <f>Modes!E38*'Factoring table'!$H$5</f>
        <v>606.32000000000005</v>
      </c>
      <c r="AG52" s="11">
        <f>Modes!F38*'Factoring table'!$H$5</f>
        <v>24.380000000000003</v>
      </c>
      <c r="AH52" s="11">
        <f>Modes!G38*'Factoring table'!$H$5</f>
        <v>119.25</v>
      </c>
      <c r="AI52" s="11">
        <f>Modes!H38*'Factoring table'!$H$5</f>
        <v>5.0350000000000001</v>
      </c>
      <c r="AJ52" s="11">
        <f>Modes!I38*'Factoring table'!$H$5</f>
        <v>0</v>
      </c>
      <c r="AK52" s="11">
        <f>Modes!J38*'Factoring table'!$H$5</f>
        <v>12782.805</v>
      </c>
      <c r="AL52" s="11">
        <f>Modes!K38*'Factoring table'!$H$5</f>
        <v>1.3250000000000002</v>
      </c>
      <c r="AM52" s="11">
        <f>Modes!L38*'Factoring table'!$H$5</f>
        <v>0</v>
      </c>
      <c r="AN52" s="11">
        <f>Modes!M38*'Factoring table'!$H$5</f>
        <v>0</v>
      </c>
    </row>
    <row r="53" spans="3:40" ht="15" thickBot="1" x14ac:dyDescent="0.35">
      <c r="C53">
        <v>9</v>
      </c>
      <c r="D53" s="11">
        <f>Modes!C11*'Factoring table'!$H$5</f>
        <v>9652.0950000000012</v>
      </c>
      <c r="E53" s="11">
        <f>Modes!D11*'Factoring table'!$H$5</f>
        <v>11621.045</v>
      </c>
      <c r="F53" s="11">
        <f>Modes!E11*'Factoring table'!$H$5</f>
        <v>85.064999999999998</v>
      </c>
      <c r="G53" s="11">
        <f>Modes!F11*'Factoring table'!$H$5</f>
        <v>211.47</v>
      </c>
      <c r="H53" s="11">
        <f>Modes!G11*'Factoring table'!$H$5</f>
        <v>2.915</v>
      </c>
      <c r="I53" s="11">
        <f>Modes!H11*'Factoring table'!$H$5</f>
        <v>232.405</v>
      </c>
      <c r="J53" s="11">
        <f>Modes!I11*'Factoring table'!$H$5</f>
        <v>6.8900000000000006</v>
      </c>
      <c r="K53" s="11">
        <f>Modes!J11*'Factoring table'!$H$5</f>
        <v>7094.3150000000005</v>
      </c>
      <c r="L53" s="11">
        <f>Modes!K11*'Factoring table'!$H$5</f>
        <v>46.905000000000001</v>
      </c>
      <c r="M53" s="11">
        <f>Modes!L11*'Factoring table'!$H$5</f>
        <v>856.21500000000003</v>
      </c>
      <c r="N53" s="11">
        <f>Modes!M11*'Factoring table'!$H$5</f>
        <v>33907.810000000005</v>
      </c>
      <c r="P53">
        <v>9</v>
      </c>
      <c r="Q53" s="11">
        <f>Modes!C25*'Factoring table'!$H$5</f>
        <v>2023.01</v>
      </c>
      <c r="R53" s="11">
        <f>Modes!D25*'Factoring table'!$H$5</f>
        <v>2450.4549999999999</v>
      </c>
      <c r="S53" s="11">
        <f>Modes!E25*'Factoring table'!$H$5</f>
        <v>15.9</v>
      </c>
      <c r="T53" s="11">
        <f>Modes!F25*'Factoring table'!$H$5</f>
        <v>45.580000000000005</v>
      </c>
      <c r="U53" s="11">
        <f>Modes!G25*'Factoring table'!$H$5</f>
        <v>0.53</v>
      </c>
      <c r="V53" s="11">
        <f>Modes!H25*'Factoring table'!$H$5</f>
        <v>44.785000000000004</v>
      </c>
      <c r="W53" s="11">
        <f>Modes!I25*'Factoring table'!$H$5</f>
        <v>1.3250000000000002</v>
      </c>
      <c r="X53" s="11">
        <f>Modes!J25*'Factoring table'!$H$5</f>
        <v>1475.2550000000001</v>
      </c>
      <c r="Y53" s="11">
        <f>Modes!K25*'Factoring table'!$H$5</f>
        <v>9.8049999999999997</v>
      </c>
      <c r="Z53" s="11">
        <f>Modes!L25*'Factoring table'!$H$5</f>
        <v>181.79000000000002</v>
      </c>
      <c r="AA53" s="11">
        <f>Modes!M25*'Factoring table'!$H$5</f>
        <v>7090.0750000000007</v>
      </c>
      <c r="AC53">
        <v>9</v>
      </c>
      <c r="AD53" s="11">
        <f>Modes!C39*'Factoring table'!$H$5</f>
        <v>425.06</v>
      </c>
      <c r="AE53" s="11">
        <f>Modes!D39*'Factoring table'!$H$5</f>
        <v>524.43500000000006</v>
      </c>
      <c r="AF53" s="11">
        <f>Modes!E39*'Factoring table'!$H$5</f>
        <v>4.24</v>
      </c>
      <c r="AG53" s="11">
        <f>Modes!F39*'Factoring table'!$H$5</f>
        <v>10.600000000000001</v>
      </c>
      <c r="AH53" s="11">
        <f>Modes!G39*'Factoring table'!$H$5</f>
        <v>0.26500000000000001</v>
      </c>
      <c r="AI53" s="11">
        <f>Modes!H39*'Factoring table'!$H$5</f>
        <v>10.335000000000001</v>
      </c>
      <c r="AJ53" s="11">
        <f>Modes!I39*'Factoring table'!$H$5</f>
        <v>0.53</v>
      </c>
      <c r="AK53" s="11">
        <f>Modes!J39*'Factoring table'!$H$5</f>
        <v>322.505</v>
      </c>
      <c r="AL53" s="11">
        <f>Modes!K39*'Factoring table'!$H$5</f>
        <v>1.06</v>
      </c>
      <c r="AM53" s="11">
        <f>Modes!L39*'Factoring table'!$H$5</f>
        <v>32.33</v>
      </c>
      <c r="AN53" s="11">
        <f>Modes!M39*'Factoring table'!$H$5</f>
        <v>1499.105</v>
      </c>
    </row>
    <row r="54" spans="3:40" ht="15" thickBot="1" x14ac:dyDescent="0.35">
      <c r="C54">
        <v>10</v>
      </c>
      <c r="D54" s="11">
        <f>Modes!C12*'Factoring table'!$H$5</f>
        <v>38.425000000000004</v>
      </c>
      <c r="E54" s="11">
        <f>Modes!D12*'Factoring table'!$H$5</f>
        <v>3.71</v>
      </c>
      <c r="F54" s="11">
        <f>Modes!E12*'Factoring table'!$H$5</f>
        <v>0.26500000000000001</v>
      </c>
      <c r="G54" s="11">
        <f>Modes!F12*'Factoring table'!$H$5</f>
        <v>0.26500000000000001</v>
      </c>
      <c r="H54" s="11">
        <f>Modes!G12*'Factoring table'!$H$5</f>
        <v>0.26500000000000001</v>
      </c>
      <c r="I54" s="11">
        <f>Modes!H12*'Factoring table'!$H$5</f>
        <v>0.26500000000000001</v>
      </c>
      <c r="J54" s="11">
        <f>Modes!I12*'Factoring table'!$H$5</f>
        <v>0.26500000000000001</v>
      </c>
      <c r="K54" s="11">
        <f>Modes!J12*'Factoring table'!$H$5</f>
        <v>0</v>
      </c>
      <c r="L54" s="11">
        <f>Modes!K12*'Factoring table'!$H$5</f>
        <v>9952.6050000000014</v>
      </c>
      <c r="M54" s="11">
        <f>Modes!L12*'Factoring table'!$H$5</f>
        <v>67314.77</v>
      </c>
      <c r="N54" s="11">
        <f>Modes!M12*'Factoring table'!$H$5</f>
        <v>2425.81</v>
      </c>
      <c r="P54">
        <v>10</v>
      </c>
      <c r="Q54" s="11">
        <f>Modes!C26*'Factoring table'!$H$5</f>
        <v>10.07</v>
      </c>
      <c r="R54" s="11">
        <f>Modes!D26*'Factoring table'!$H$5</f>
        <v>0.53</v>
      </c>
      <c r="S54" s="11">
        <f>Modes!E26*'Factoring table'!$H$5</f>
        <v>0</v>
      </c>
      <c r="T54" s="11">
        <f>Modes!F26*'Factoring table'!$H$5</f>
        <v>0</v>
      </c>
      <c r="U54" s="11">
        <f>Modes!G26*'Factoring table'!$H$5</f>
        <v>0</v>
      </c>
      <c r="V54" s="11">
        <f>Modes!H26*'Factoring table'!$H$5</f>
        <v>0</v>
      </c>
      <c r="W54" s="11">
        <f>Modes!I26*'Factoring table'!$H$5</f>
        <v>0</v>
      </c>
      <c r="X54" s="11">
        <f>Modes!J26*'Factoring table'!$H$5</f>
        <v>0.26500000000000001</v>
      </c>
      <c r="Y54" s="11">
        <f>Modes!K26*'Factoring table'!$H$5</f>
        <v>2072.83</v>
      </c>
      <c r="Z54" s="11">
        <f>Modes!L26*'Factoring table'!$H$5</f>
        <v>14219.900000000001</v>
      </c>
      <c r="AA54" s="11">
        <f>Modes!M26*'Factoring table'!$H$5</f>
        <v>520.99</v>
      </c>
      <c r="AC54">
        <v>10</v>
      </c>
      <c r="AD54" s="11">
        <f>Modes!C40*'Factoring table'!$H$5</f>
        <v>4.24</v>
      </c>
      <c r="AE54" s="11">
        <f>Modes!D40*'Factoring table'!$H$5</f>
        <v>0.53</v>
      </c>
      <c r="AF54" s="11">
        <f>Modes!E40*'Factoring table'!$H$5</f>
        <v>0</v>
      </c>
      <c r="AG54" s="11">
        <f>Modes!F40*'Factoring table'!$H$5</f>
        <v>0</v>
      </c>
      <c r="AH54" s="11">
        <f>Modes!G40*'Factoring table'!$H$5</f>
        <v>0</v>
      </c>
      <c r="AI54" s="11">
        <f>Modes!H40*'Factoring table'!$H$5</f>
        <v>0</v>
      </c>
      <c r="AJ54" s="11">
        <f>Modes!I40*'Factoring table'!$H$5</f>
        <v>0</v>
      </c>
      <c r="AK54" s="11">
        <f>Modes!J40*'Factoring table'!$H$5</f>
        <v>0</v>
      </c>
      <c r="AL54" s="11">
        <f>Modes!K40*'Factoring table'!$H$5</f>
        <v>419.495</v>
      </c>
      <c r="AM54" s="11">
        <f>Modes!L40*'Factoring table'!$H$5</f>
        <v>2960.8450000000003</v>
      </c>
      <c r="AN54" s="11">
        <f>Modes!M40*'Factoring table'!$H$5</f>
        <v>109.71000000000001</v>
      </c>
    </row>
    <row r="55" spans="3:40" x14ac:dyDescent="0.3">
      <c r="C55">
        <v>11</v>
      </c>
      <c r="D55" s="11">
        <f>Modes!C13*'Factoring table'!$H$5</f>
        <v>11091.84</v>
      </c>
      <c r="E55" s="11">
        <f>Modes!D13*'Factoring table'!$H$5</f>
        <v>20.67</v>
      </c>
      <c r="F55" s="11">
        <f>Modes!E13*'Factoring table'!$H$5</f>
        <v>0</v>
      </c>
      <c r="G55" s="11">
        <f>Modes!F13*'Factoring table'!$H$5</f>
        <v>0.53</v>
      </c>
      <c r="H55" s="11">
        <f>Modes!G13*'Factoring table'!$H$5</f>
        <v>0.26500000000000001</v>
      </c>
      <c r="I55" s="11">
        <f>Modes!H13*'Factoring table'!$H$5</f>
        <v>1.59</v>
      </c>
      <c r="J55" s="11">
        <f>Modes!I13*'Factoring table'!$H$5</f>
        <v>0.26500000000000001</v>
      </c>
      <c r="K55" s="11">
        <f>Modes!J13*'Factoring table'!$H$5</f>
        <v>26.235000000000003</v>
      </c>
      <c r="L55" s="11">
        <f>Modes!K13*'Factoring table'!$H$5</f>
        <v>58451.845000000001</v>
      </c>
      <c r="M55" s="11">
        <f>Modes!L13*'Factoring table'!$H$5</f>
        <v>242.47500000000002</v>
      </c>
      <c r="N55" s="11">
        <f>Modes!M13*'Factoring table'!$H$5</f>
        <v>31975.43</v>
      </c>
      <c r="P55">
        <v>11</v>
      </c>
      <c r="Q55" s="11">
        <f>Modes!C27*'Factoring table'!$H$5</f>
        <v>2355.85</v>
      </c>
      <c r="R55" s="11">
        <f>Modes!D27*'Factoring table'!$H$5</f>
        <v>6.0950000000000006</v>
      </c>
      <c r="S55" s="11">
        <f>Modes!E27*'Factoring table'!$H$5</f>
        <v>0.26500000000000001</v>
      </c>
      <c r="T55" s="11">
        <f>Modes!F27*'Factoring table'!$H$5</f>
        <v>0</v>
      </c>
      <c r="U55" s="11">
        <f>Modes!G27*'Factoring table'!$H$5</f>
        <v>0</v>
      </c>
      <c r="V55" s="11">
        <f>Modes!H27*'Factoring table'!$H$5</f>
        <v>0.26500000000000001</v>
      </c>
      <c r="W55" s="11">
        <f>Modes!I27*'Factoring table'!$H$5</f>
        <v>0</v>
      </c>
      <c r="X55" s="11">
        <f>Modes!J27*'Factoring table'!$H$5</f>
        <v>3.9750000000000001</v>
      </c>
      <c r="Y55" s="11">
        <f>Modes!K27*'Factoring table'!$H$5</f>
        <v>12283.28</v>
      </c>
      <c r="Z55" s="11">
        <f>Modes!L27*'Factoring table'!$H$5</f>
        <v>50.35</v>
      </c>
      <c r="AA55" s="11">
        <f>Modes!M27*'Factoring table'!$H$5</f>
        <v>6698.67</v>
      </c>
      <c r="AC55">
        <v>11</v>
      </c>
      <c r="AD55" s="11">
        <f>Modes!C41*'Factoring table'!$H$5</f>
        <v>480.18</v>
      </c>
      <c r="AE55" s="11">
        <f>Modes!D41*'Factoring table'!$H$5</f>
        <v>1.3250000000000002</v>
      </c>
      <c r="AF55" s="11">
        <f>Modes!E41*'Factoring table'!$H$5</f>
        <v>0</v>
      </c>
      <c r="AG55" s="11">
        <f>Modes!F41*'Factoring table'!$H$5</f>
        <v>0</v>
      </c>
      <c r="AH55" s="11">
        <f>Modes!G41*'Factoring table'!$H$5</f>
        <v>0</v>
      </c>
      <c r="AI55" s="11">
        <f>Modes!H41*'Factoring table'!$H$5</f>
        <v>0</v>
      </c>
      <c r="AJ55" s="11">
        <f>Modes!I41*'Factoring table'!$H$5</f>
        <v>0</v>
      </c>
      <c r="AK55" s="11">
        <f>Modes!J41*'Factoring table'!$H$5</f>
        <v>1.06</v>
      </c>
      <c r="AL55" s="11">
        <f>Modes!K41*'Factoring table'!$H$5</f>
        <v>2527.04</v>
      </c>
      <c r="AM55" s="11">
        <f>Modes!L41*'Factoring table'!$H$5</f>
        <v>11.13</v>
      </c>
      <c r="AN55" s="11">
        <f>Modes!M41*'Factoring table'!$H$5</f>
        <v>1379.0600000000002</v>
      </c>
    </row>
  </sheetData>
  <mergeCells count="3">
    <mergeCell ref="C1:N1"/>
    <mergeCell ref="P1:AA1"/>
    <mergeCell ref="AC1:A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B070A-07C7-4C68-8F9F-771FE0BA337A}">
  <dimension ref="B2:AZ65"/>
  <sheetViews>
    <sheetView topLeftCell="AE1" workbookViewId="0">
      <selection activeCell="R20" sqref="R20"/>
    </sheetView>
  </sheetViews>
  <sheetFormatPr defaultRowHeight="14.4" x14ac:dyDescent="0.3"/>
  <cols>
    <col min="2" max="2" width="9.88671875" bestFit="1" customWidth="1"/>
    <col min="3" max="3" width="10.5546875" bestFit="1" customWidth="1"/>
    <col min="15" max="15" width="9.88671875" bestFit="1" customWidth="1"/>
    <col min="16" max="16" width="10.5546875" bestFit="1" customWidth="1"/>
    <col min="28" max="28" width="9.88671875" bestFit="1" customWidth="1"/>
    <col min="29" max="29" width="10" bestFit="1" customWidth="1"/>
    <col min="30" max="39" width="9.109375" bestFit="1" customWidth="1"/>
    <col min="42" max="42" width="9.5546875" bestFit="1" customWidth="1"/>
  </cols>
  <sheetData>
    <row r="2" spans="2:52" ht="15" thickBot="1" x14ac:dyDescent="0.35">
      <c r="B2" t="s">
        <v>16</v>
      </c>
      <c r="O2" t="s">
        <v>22</v>
      </c>
      <c r="AB2" t="s">
        <v>23</v>
      </c>
      <c r="AO2" t="s">
        <v>24</v>
      </c>
    </row>
    <row r="3" spans="2:52" ht="15" thickBot="1" x14ac:dyDescent="0.35">
      <c r="B3" s="12" t="s">
        <v>9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O3" s="12" t="s">
        <v>9</v>
      </c>
      <c r="P3">
        <v>1</v>
      </c>
      <c r="Q3">
        <v>2</v>
      </c>
      <c r="R3">
        <v>3</v>
      </c>
      <c r="S3">
        <v>4</v>
      </c>
      <c r="T3">
        <v>5</v>
      </c>
      <c r="U3">
        <v>6</v>
      </c>
      <c r="V3">
        <v>7</v>
      </c>
      <c r="W3">
        <v>8</v>
      </c>
      <c r="X3">
        <v>9</v>
      </c>
      <c r="Y3">
        <v>10</v>
      </c>
      <c r="Z3">
        <v>11</v>
      </c>
      <c r="AB3" s="12" t="s">
        <v>9</v>
      </c>
      <c r="AC3">
        <v>1</v>
      </c>
      <c r="AD3">
        <v>2</v>
      </c>
      <c r="AE3">
        <v>3</v>
      </c>
      <c r="AF3">
        <v>4</v>
      </c>
      <c r="AG3">
        <v>5</v>
      </c>
      <c r="AH3">
        <v>6</v>
      </c>
      <c r="AI3">
        <v>7</v>
      </c>
      <c r="AJ3">
        <v>8</v>
      </c>
      <c r="AK3">
        <v>9</v>
      </c>
      <c r="AL3">
        <v>10</v>
      </c>
      <c r="AM3">
        <v>11</v>
      </c>
      <c r="AO3" s="12" t="s">
        <v>9</v>
      </c>
      <c r="AP3">
        <v>1</v>
      </c>
      <c r="AQ3">
        <v>2</v>
      </c>
      <c r="AR3">
        <v>3</v>
      </c>
      <c r="AS3">
        <v>4</v>
      </c>
      <c r="AT3">
        <v>5</v>
      </c>
      <c r="AU3">
        <v>6</v>
      </c>
      <c r="AV3">
        <v>7</v>
      </c>
      <c r="AW3">
        <v>8</v>
      </c>
      <c r="AX3">
        <v>9</v>
      </c>
      <c r="AY3">
        <v>10</v>
      </c>
      <c r="AZ3">
        <v>11</v>
      </c>
    </row>
    <row r="4" spans="2:52" x14ac:dyDescent="0.3">
      <c r="B4">
        <v>1</v>
      </c>
      <c r="C4" s="13">
        <f>'time period'!D3*'Factoring table'!$B$9</f>
        <v>1052639.8959999999</v>
      </c>
      <c r="D4" s="13">
        <f>'time period'!E3*'Factoring table'!$B$9</f>
        <v>23195.0285</v>
      </c>
      <c r="E4" s="13">
        <f>'time period'!F3*'Factoring table'!$B$9</f>
        <v>3.3005</v>
      </c>
      <c r="F4" s="13">
        <f>'time period'!G3*'Factoring table'!$B$9</f>
        <v>155.68700000000001</v>
      </c>
      <c r="G4" s="13">
        <f>'time period'!H3*'Factoring table'!$B$9</f>
        <v>2.8174999999999999</v>
      </c>
      <c r="H4" s="13">
        <f>'time period'!I3*'Factoring table'!$B$9</f>
        <v>560.84350000000006</v>
      </c>
      <c r="I4" s="13">
        <f>'time period'!J3*'Factoring table'!$B$9</f>
        <v>2.254</v>
      </c>
      <c r="J4" s="13">
        <f>'time period'!K3*'Factoring table'!$B$9</f>
        <v>116.56400000000001</v>
      </c>
      <c r="K4" s="13">
        <f>'time period'!L3*'Factoring table'!$B$9</f>
        <v>14.973000000000001</v>
      </c>
      <c r="L4" s="13">
        <f>'time period'!M3*'Factoring table'!$B$9</f>
        <v>8.0500000000000002E-2</v>
      </c>
      <c r="M4" s="13">
        <f>'time period'!N3*'Factoring table'!$B$9</f>
        <v>62.709499999999998</v>
      </c>
      <c r="O4">
        <v>1</v>
      </c>
      <c r="P4" s="13">
        <f>'time period'!D3*'Factoring table'!$B$10</f>
        <v>1052639.8959999999</v>
      </c>
      <c r="Q4" s="13">
        <f>'time period'!E3*'Factoring table'!$B$10</f>
        <v>23195.0285</v>
      </c>
      <c r="R4" s="13">
        <f>'time period'!F3*'Factoring table'!$B$10</f>
        <v>3.3005</v>
      </c>
      <c r="S4" s="13">
        <f>'time period'!G3*'Factoring table'!$B$10</f>
        <v>155.68700000000001</v>
      </c>
      <c r="T4" s="13">
        <f>'time period'!H3*'Factoring table'!$B$10</f>
        <v>2.8174999999999999</v>
      </c>
      <c r="U4" s="13">
        <f>'time period'!I3*'Factoring table'!$B$10</f>
        <v>560.84350000000006</v>
      </c>
      <c r="V4" s="13">
        <f>'time period'!J3*'Factoring table'!$B$10</f>
        <v>2.254</v>
      </c>
      <c r="W4" s="13">
        <f>'time period'!K3*'Factoring table'!$B$10</f>
        <v>116.56400000000001</v>
      </c>
      <c r="X4" s="13">
        <f>'time period'!L3*'Factoring table'!$B$10</f>
        <v>14.973000000000001</v>
      </c>
      <c r="Y4" s="13">
        <f>'time period'!M3*'Factoring table'!$B$10</f>
        <v>8.0500000000000002E-2</v>
      </c>
      <c r="Z4" s="13">
        <f>'time period'!N3*'Factoring table'!$B$10</f>
        <v>62.709499999999998</v>
      </c>
      <c r="AB4">
        <v>1</v>
      </c>
      <c r="AC4" s="13">
        <f t="array" ref="AC4:AM14">TRANSPOSE(P4:Z14)</f>
        <v>1052639.8959999999</v>
      </c>
      <c r="AD4" s="13">
        <v>2571.4115000000002</v>
      </c>
      <c r="AE4" s="13">
        <v>13.121500000000001</v>
      </c>
      <c r="AF4" s="13">
        <v>54.176500000000004</v>
      </c>
      <c r="AG4" s="13">
        <v>37.996000000000002</v>
      </c>
      <c r="AH4" s="13">
        <v>1.6905000000000001</v>
      </c>
      <c r="AI4" s="13">
        <v>1.2075</v>
      </c>
      <c r="AJ4" s="13">
        <v>2678.7179999999998</v>
      </c>
      <c r="AK4" s="13">
        <v>2932.0515</v>
      </c>
      <c r="AL4" s="13">
        <v>11.672499999999999</v>
      </c>
      <c r="AM4" s="13">
        <v>3369.4079999999999</v>
      </c>
      <c r="AO4">
        <v>1</v>
      </c>
      <c r="AP4" s="13">
        <f>AC4+C4</f>
        <v>2105279.7919999999</v>
      </c>
      <c r="AQ4" s="13">
        <f t="shared" ref="AQ4:AZ4" si="0">AD4+D4</f>
        <v>25766.440000000002</v>
      </c>
      <c r="AR4" s="13">
        <f t="shared" si="0"/>
        <v>16.422000000000001</v>
      </c>
      <c r="AS4" s="13">
        <f t="shared" si="0"/>
        <v>209.86350000000002</v>
      </c>
      <c r="AT4" s="13">
        <f t="shared" si="0"/>
        <v>40.813500000000005</v>
      </c>
      <c r="AU4" s="13">
        <f t="shared" si="0"/>
        <v>562.53400000000011</v>
      </c>
      <c r="AV4" s="13">
        <f t="shared" si="0"/>
        <v>3.4615</v>
      </c>
      <c r="AW4" s="13">
        <f t="shared" si="0"/>
        <v>2795.2819999999997</v>
      </c>
      <c r="AX4" s="13">
        <f t="shared" si="0"/>
        <v>2947.0245</v>
      </c>
      <c r="AY4" s="13">
        <f t="shared" si="0"/>
        <v>11.753</v>
      </c>
      <c r="AZ4" s="13">
        <f t="shared" si="0"/>
        <v>3432.1174999999998</v>
      </c>
    </row>
    <row r="5" spans="2:52" x14ac:dyDescent="0.3">
      <c r="B5">
        <v>2</v>
      </c>
      <c r="C5" s="13">
        <f>'time period'!D4*'Factoring table'!$B$9</f>
        <v>2571.4115000000002</v>
      </c>
      <c r="D5" s="13">
        <f>'time period'!E4*'Factoring table'!$B$9</f>
        <v>168642.348</v>
      </c>
      <c r="E5" s="13">
        <f>'time period'!F4*'Factoring table'!$B$9</f>
        <v>14.812000000000001</v>
      </c>
      <c r="F5" s="13">
        <f>'time period'!G4*'Factoring table'!$B$9</f>
        <v>15318.264500000001</v>
      </c>
      <c r="G5" s="13">
        <f>'time period'!H4*'Factoring table'!$B$9</f>
        <v>14.2485</v>
      </c>
      <c r="H5" s="13">
        <f>'time period'!I4*'Factoring table'!$B$9</f>
        <v>551.82749999999999</v>
      </c>
      <c r="I5" s="13">
        <f>'time period'!J4*'Factoring table'!$B$9</f>
        <v>25.679500000000001</v>
      </c>
      <c r="J5" s="13">
        <f>'time period'!K4*'Factoring table'!$B$9</f>
        <v>310.32749999999999</v>
      </c>
      <c r="K5" s="13">
        <f>'time period'!L4*'Factoring table'!$B$9</f>
        <v>1.7710000000000001</v>
      </c>
      <c r="L5" s="13">
        <f>'time period'!M4*'Factoring table'!$B$9</f>
        <v>8.0500000000000002E-2</v>
      </c>
      <c r="M5" s="13">
        <f>'time period'!N4*'Factoring table'!$B$9</f>
        <v>8.0500000000000002E-2</v>
      </c>
      <c r="O5">
        <v>2</v>
      </c>
      <c r="P5" s="13">
        <f>'time period'!D4*'Factoring table'!$B$10</f>
        <v>2571.4115000000002</v>
      </c>
      <c r="Q5" s="13">
        <f>'time period'!E4*'Factoring table'!$B$10</f>
        <v>168642.348</v>
      </c>
      <c r="R5" s="13">
        <f>'time period'!F4*'Factoring table'!$B$10</f>
        <v>14.812000000000001</v>
      </c>
      <c r="S5" s="13">
        <f>'time period'!G4*'Factoring table'!$B$10</f>
        <v>15318.264500000001</v>
      </c>
      <c r="T5" s="13">
        <f>'time period'!H4*'Factoring table'!$B$10</f>
        <v>14.2485</v>
      </c>
      <c r="U5" s="13">
        <f>'time period'!I4*'Factoring table'!$B$10</f>
        <v>551.82749999999999</v>
      </c>
      <c r="V5" s="13">
        <f>'time period'!J4*'Factoring table'!$B$10</f>
        <v>25.679500000000001</v>
      </c>
      <c r="W5" s="13">
        <f>'time period'!K4*'Factoring table'!$B$10</f>
        <v>310.32749999999999</v>
      </c>
      <c r="X5" s="13">
        <f>'time period'!L4*'Factoring table'!$B$10</f>
        <v>1.7710000000000001</v>
      </c>
      <c r="Y5" s="13">
        <f>'time period'!M4*'Factoring table'!$B$10</f>
        <v>8.0500000000000002E-2</v>
      </c>
      <c r="Z5" s="13">
        <f>'time period'!N4*'Factoring table'!$B$10</f>
        <v>8.0500000000000002E-2</v>
      </c>
      <c r="AB5">
        <v>2</v>
      </c>
      <c r="AC5" s="13">
        <v>23195.0285</v>
      </c>
      <c r="AD5" s="13">
        <v>168642.348</v>
      </c>
      <c r="AE5" s="13">
        <v>1032.01</v>
      </c>
      <c r="AF5" s="13">
        <v>38946.544000000002</v>
      </c>
      <c r="AG5" s="13">
        <v>2566.018</v>
      </c>
      <c r="AH5" s="13">
        <v>22.379000000000001</v>
      </c>
      <c r="AI5" s="13">
        <v>144.256</v>
      </c>
      <c r="AJ5" s="13">
        <v>29054.06</v>
      </c>
      <c r="AK5" s="13">
        <v>3530.1665000000003</v>
      </c>
      <c r="AL5" s="13">
        <v>1.127</v>
      </c>
      <c r="AM5" s="13">
        <v>6.2789999999999999</v>
      </c>
      <c r="AO5">
        <v>2</v>
      </c>
      <c r="AP5" s="13">
        <f t="shared" ref="AP5:AP56" si="1">AC5+C5</f>
        <v>25766.440000000002</v>
      </c>
      <c r="AQ5" s="13">
        <f t="shared" ref="AQ5:AQ56" si="2">AD5+D5</f>
        <v>337284.696</v>
      </c>
      <c r="AR5" s="13">
        <f t="shared" ref="AR5:AR56" si="3">AE5+E5</f>
        <v>1046.8219999999999</v>
      </c>
      <c r="AS5" s="13">
        <f t="shared" ref="AS5:AS56" si="4">AF5+F5</f>
        <v>54264.808499999999</v>
      </c>
      <c r="AT5" s="13">
        <f t="shared" ref="AT5:AT56" si="5">AG5+G5</f>
        <v>2580.2665000000002</v>
      </c>
      <c r="AU5" s="13">
        <f t="shared" ref="AU5:AU56" si="6">AH5+H5</f>
        <v>574.20650000000001</v>
      </c>
      <c r="AV5" s="13">
        <f t="shared" ref="AV5:AV56" si="7">AI5+I5</f>
        <v>169.93549999999999</v>
      </c>
      <c r="AW5" s="13">
        <f t="shared" ref="AW5:AW56" si="8">AJ5+J5</f>
        <v>29364.387500000001</v>
      </c>
      <c r="AX5" s="13">
        <f t="shared" ref="AX5:AX56" si="9">AK5+K5</f>
        <v>3531.9375000000005</v>
      </c>
      <c r="AY5" s="13">
        <f t="shared" ref="AY5:AY56" si="10">AL5+L5</f>
        <v>1.2075</v>
      </c>
      <c r="AZ5" s="13">
        <f t="shared" ref="AZ5:AZ56" si="11">AM5+M5</f>
        <v>6.3594999999999997</v>
      </c>
    </row>
    <row r="6" spans="2:52" x14ac:dyDescent="0.3">
      <c r="B6">
        <v>3</v>
      </c>
      <c r="C6" s="13">
        <f>'time period'!D5*'Factoring table'!$B$9</f>
        <v>13.121500000000001</v>
      </c>
      <c r="D6" s="13">
        <f>'time period'!E5*'Factoring table'!$B$9</f>
        <v>1032.01</v>
      </c>
      <c r="E6" s="13">
        <f>'time period'!F5*'Factoring table'!$B$9</f>
        <v>5468.2844999999998</v>
      </c>
      <c r="F6" s="13">
        <f>'time period'!G5*'Factoring table'!$B$9</f>
        <v>115.276</v>
      </c>
      <c r="G6" s="13">
        <f>'time period'!H5*'Factoring table'!$B$9</f>
        <v>5590.2420000000002</v>
      </c>
      <c r="H6" s="13">
        <f>'time period'!I5*'Factoring table'!$B$9</f>
        <v>8.0500000000000002E-2</v>
      </c>
      <c r="I6" s="13">
        <f>'time period'!J5*'Factoring table'!$B$9</f>
        <v>8.0500000000000002E-2</v>
      </c>
      <c r="J6" s="13">
        <f>'time period'!K5*'Factoring table'!$B$9</f>
        <v>1708.1295</v>
      </c>
      <c r="K6" s="13">
        <f>'time period'!L5*'Factoring table'!$B$9</f>
        <v>8.0500000000000002E-2</v>
      </c>
      <c r="L6" s="13">
        <f>'time period'!M5*'Factoring table'!$B$9</f>
        <v>8.0500000000000002E-2</v>
      </c>
      <c r="M6" s="13">
        <f>'time period'!N5*'Factoring table'!$B$9</f>
        <v>8.0500000000000002E-2</v>
      </c>
      <c r="O6">
        <v>3</v>
      </c>
      <c r="P6" s="13">
        <f>'time period'!D5*'Factoring table'!$B$10</f>
        <v>13.121500000000001</v>
      </c>
      <c r="Q6" s="13">
        <f>'time period'!E5*'Factoring table'!$B$10</f>
        <v>1032.01</v>
      </c>
      <c r="R6" s="13">
        <f>'time period'!F5*'Factoring table'!$B$10</f>
        <v>5468.2844999999998</v>
      </c>
      <c r="S6" s="13">
        <f>'time period'!G5*'Factoring table'!$B$10</f>
        <v>115.276</v>
      </c>
      <c r="T6" s="13">
        <f>'time period'!H5*'Factoring table'!$B$10</f>
        <v>5590.2420000000002</v>
      </c>
      <c r="U6" s="13">
        <f>'time period'!I5*'Factoring table'!$B$10</f>
        <v>8.0500000000000002E-2</v>
      </c>
      <c r="V6" s="13">
        <f>'time period'!J5*'Factoring table'!$B$10</f>
        <v>8.0500000000000002E-2</v>
      </c>
      <c r="W6" s="13">
        <f>'time period'!K5*'Factoring table'!$B$10</f>
        <v>1708.1295</v>
      </c>
      <c r="X6" s="13">
        <f>'time period'!L5*'Factoring table'!$B$10</f>
        <v>8.0500000000000002E-2</v>
      </c>
      <c r="Y6" s="13">
        <f>'time period'!M5*'Factoring table'!$B$10</f>
        <v>8.0500000000000002E-2</v>
      </c>
      <c r="Z6" s="13">
        <f>'time period'!N5*'Factoring table'!$B$10</f>
        <v>8.0500000000000002E-2</v>
      </c>
      <c r="AB6">
        <v>3</v>
      </c>
      <c r="AC6" s="13">
        <v>3.3005</v>
      </c>
      <c r="AD6" s="13">
        <v>14.812000000000001</v>
      </c>
      <c r="AE6" s="13">
        <v>5468.2844999999998</v>
      </c>
      <c r="AF6" s="13">
        <v>3.0590000000000002</v>
      </c>
      <c r="AG6" s="13">
        <v>11076.961000000001</v>
      </c>
      <c r="AH6" s="13">
        <v>8.0500000000000002E-2</v>
      </c>
      <c r="AI6" s="13">
        <v>8.0500000000000002E-2</v>
      </c>
      <c r="AJ6" s="13">
        <v>4211.277</v>
      </c>
      <c r="AK6" s="13">
        <v>25.840500000000002</v>
      </c>
      <c r="AL6" s="13">
        <v>8.0500000000000002E-2</v>
      </c>
      <c r="AM6" s="13">
        <v>0</v>
      </c>
      <c r="AO6">
        <v>3</v>
      </c>
      <c r="AP6" s="13">
        <f t="shared" si="1"/>
        <v>16.422000000000001</v>
      </c>
      <c r="AQ6" s="13">
        <f t="shared" si="2"/>
        <v>1046.8219999999999</v>
      </c>
      <c r="AR6" s="13">
        <f t="shared" si="3"/>
        <v>10936.569</v>
      </c>
      <c r="AS6" s="13">
        <f t="shared" si="4"/>
        <v>118.33499999999999</v>
      </c>
      <c r="AT6" s="13">
        <f t="shared" si="5"/>
        <v>16667.203000000001</v>
      </c>
      <c r="AU6" s="13">
        <f t="shared" si="6"/>
        <v>0.161</v>
      </c>
      <c r="AV6" s="13">
        <f t="shared" si="7"/>
        <v>0.161</v>
      </c>
      <c r="AW6" s="13">
        <f t="shared" si="8"/>
        <v>5919.4065000000001</v>
      </c>
      <c r="AX6" s="13">
        <f t="shared" si="9"/>
        <v>25.921000000000003</v>
      </c>
      <c r="AY6" s="13">
        <f t="shared" si="10"/>
        <v>0.161</v>
      </c>
      <c r="AZ6" s="13">
        <f t="shared" si="11"/>
        <v>8.0500000000000002E-2</v>
      </c>
    </row>
    <row r="7" spans="2:52" x14ac:dyDescent="0.3">
      <c r="B7">
        <v>4</v>
      </c>
      <c r="C7" s="13">
        <f>'time period'!D6*'Factoring table'!$B$9</f>
        <v>54.176500000000004</v>
      </c>
      <c r="D7" s="13">
        <f>'time period'!E6*'Factoring table'!$B$9</f>
        <v>38946.544000000002</v>
      </c>
      <c r="E7" s="13">
        <f>'time period'!F6*'Factoring table'!$B$9</f>
        <v>3.0590000000000002</v>
      </c>
      <c r="F7" s="13">
        <f>'time period'!G6*'Factoring table'!$B$9</f>
        <v>31878.4025</v>
      </c>
      <c r="G7" s="13">
        <f>'time period'!H6*'Factoring table'!$B$9</f>
        <v>70.679000000000002</v>
      </c>
      <c r="H7" s="13">
        <f>'time period'!I6*'Factoring table'!$B$9</f>
        <v>422.303</v>
      </c>
      <c r="I7" s="13">
        <f>'time period'!J6*'Factoring table'!$B$9</f>
        <v>25480.745500000001</v>
      </c>
      <c r="J7" s="13">
        <f>'time period'!K6*'Factoring table'!$B$9</f>
        <v>6.2789999999999999</v>
      </c>
      <c r="K7" s="13">
        <f>'time period'!L6*'Factoring table'!$B$9</f>
        <v>8.0500000000000002E-2</v>
      </c>
      <c r="L7" s="13">
        <f>'time period'!M6*'Factoring table'!$B$9</f>
        <v>0</v>
      </c>
      <c r="M7" s="13">
        <f>'time period'!N6*'Factoring table'!$B$9</f>
        <v>8.0500000000000002E-2</v>
      </c>
      <c r="O7">
        <v>4</v>
      </c>
      <c r="P7" s="13">
        <f>'time period'!D6*'Factoring table'!$B$10</f>
        <v>54.176500000000004</v>
      </c>
      <c r="Q7" s="13">
        <f>'time period'!E6*'Factoring table'!$B$10</f>
        <v>38946.544000000002</v>
      </c>
      <c r="R7" s="13">
        <f>'time period'!F6*'Factoring table'!$B$10</f>
        <v>3.0590000000000002</v>
      </c>
      <c r="S7" s="13">
        <f>'time period'!G6*'Factoring table'!$B$10</f>
        <v>31878.4025</v>
      </c>
      <c r="T7" s="13">
        <f>'time period'!H6*'Factoring table'!$B$10</f>
        <v>70.679000000000002</v>
      </c>
      <c r="U7" s="13">
        <f>'time period'!I6*'Factoring table'!$B$10</f>
        <v>422.303</v>
      </c>
      <c r="V7" s="13">
        <f>'time period'!J6*'Factoring table'!$B$10</f>
        <v>25480.745500000001</v>
      </c>
      <c r="W7" s="13">
        <f>'time period'!K6*'Factoring table'!$B$10</f>
        <v>6.2789999999999999</v>
      </c>
      <c r="X7" s="13">
        <f>'time period'!L6*'Factoring table'!$B$10</f>
        <v>8.0500000000000002E-2</v>
      </c>
      <c r="Y7" s="13">
        <f>'time period'!M6*'Factoring table'!$B$10</f>
        <v>0</v>
      </c>
      <c r="Z7" s="13">
        <f>'time period'!N6*'Factoring table'!$B$10</f>
        <v>8.0500000000000002E-2</v>
      </c>
      <c r="AB7">
        <v>4</v>
      </c>
      <c r="AC7" s="13">
        <v>155.68700000000001</v>
      </c>
      <c r="AD7" s="13">
        <v>15318.264500000001</v>
      </c>
      <c r="AE7" s="13">
        <v>115.276</v>
      </c>
      <c r="AF7" s="13">
        <v>31878.4025</v>
      </c>
      <c r="AG7" s="13">
        <v>2560.0610000000001</v>
      </c>
      <c r="AH7" s="13">
        <v>6.8425000000000002</v>
      </c>
      <c r="AI7" s="13">
        <v>39575.732000000004</v>
      </c>
      <c r="AJ7" s="13">
        <v>160.11449999999999</v>
      </c>
      <c r="AK7" s="13">
        <v>64.239000000000004</v>
      </c>
      <c r="AL7" s="13">
        <v>8.0500000000000002E-2</v>
      </c>
      <c r="AM7" s="13">
        <v>0.161</v>
      </c>
      <c r="AO7">
        <v>4</v>
      </c>
      <c r="AP7" s="13">
        <f t="shared" si="1"/>
        <v>209.86350000000002</v>
      </c>
      <c r="AQ7" s="13">
        <f t="shared" si="2"/>
        <v>54264.808499999999</v>
      </c>
      <c r="AR7" s="13">
        <f t="shared" si="3"/>
        <v>118.33499999999999</v>
      </c>
      <c r="AS7" s="13">
        <f t="shared" si="4"/>
        <v>63756.805</v>
      </c>
      <c r="AT7" s="13">
        <f t="shared" si="5"/>
        <v>2630.7400000000002</v>
      </c>
      <c r="AU7" s="13">
        <f t="shared" si="6"/>
        <v>429.14549999999997</v>
      </c>
      <c r="AV7" s="13">
        <f t="shared" si="7"/>
        <v>65056.477500000008</v>
      </c>
      <c r="AW7" s="13">
        <f t="shared" si="8"/>
        <v>166.39349999999999</v>
      </c>
      <c r="AX7" s="13">
        <f t="shared" si="9"/>
        <v>64.319500000000005</v>
      </c>
      <c r="AY7" s="13">
        <f t="shared" si="10"/>
        <v>8.0500000000000002E-2</v>
      </c>
      <c r="AZ7" s="13">
        <f t="shared" si="11"/>
        <v>0.24149999999999999</v>
      </c>
    </row>
    <row r="8" spans="2:52" x14ac:dyDescent="0.3">
      <c r="B8">
        <v>5</v>
      </c>
      <c r="C8" s="13">
        <f>'time period'!D7*'Factoring table'!$B$9</f>
        <v>37.996000000000002</v>
      </c>
      <c r="D8" s="13">
        <f>'time period'!E7*'Factoring table'!$B$9</f>
        <v>2566.018</v>
      </c>
      <c r="E8" s="13">
        <f>'time period'!F7*'Factoring table'!$B$9</f>
        <v>11076.961000000001</v>
      </c>
      <c r="F8" s="13">
        <f>'time period'!G7*'Factoring table'!$B$9</f>
        <v>2560.0610000000001</v>
      </c>
      <c r="G8" s="13">
        <f>'time period'!H7*'Factoring table'!$B$9</f>
        <v>4169.2560000000003</v>
      </c>
      <c r="H8" s="13">
        <f>'time period'!I7*'Factoring table'!$B$9</f>
        <v>2.1735000000000002</v>
      </c>
      <c r="I8" s="13">
        <f>'time period'!J7*'Factoring table'!$B$9</f>
        <v>1.3685</v>
      </c>
      <c r="J8" s="13">
        <f>'time period'!K7*'Factoring table'!$B$9</f>
        <v>1553.8110000000001</v>
      </c>
      <c r="K8" s="13">
        <f>'time period'!L7*'Factoring table'!$B$9</f>
        <v>0.24149999999999999</v>
      </c>
      <c r="L8" s="13">
        <f>'time period'!M7*'Factoring table'!$B$9</f>
        <v>8.0500000000000002E-2</v>
      </c>
      <c r="M8" s="13">
        <f>'time period'!N7*'Factoring table'!$B$9</f>
        <v>8.0500000000000002E-2</v>
      </c>
      <c r="O8">
        <v>5</v>
      </c>
      <c r="P8" s="13">
        <f>'time period'!D7*'Factoring table'!$B$10</f>
        <v>37.996000000000002</v>
      </c>
      <c r="Q8" s="13">
        <f>'time period'!E7*'Factoring table'!$B$10</f>
        <v>2566.018</v>
      </c>
      <c r="R8" s="13">
        <f>'time period'!F7*'Factoring table'!$B$10</f>
        <v>11076.961000000001</v>
      </c>
      <c r="S8" s="13">
        <f>'time period'!G7*'Factoring table'!$B$10</f>
        <v>2560.0610000000001</v>
      </c>
      <c r="T8" s="13">
        <f>'time period'!H7*'Factoring table'!$B$10</f>
        <v>4169.2560000000003</v>
      </c>
      <c r="U8" s="13">
        <f>'time period'!I7*'Factoring table'!$B$10</f>
        <v>2.1735000000000002</v>
      </c>
      <c r="V8" s="13">
        <f>'time period'!J7*'Factoring table'!$B$10</f>
        <v>1.3685</v>
      </c>
      <c r="W8" s="13">
        <f>'time period'!K7*'Factoring table'!$B$10</f>
        <v>1553.8110000000001</v>
      </c>
      <c r="X8" s="13">
        <f>'time period'!L7*'Factoring table'!$B$10</f>
        <v>0.24149999999999999</v>
      </c>
      <c r="Y8" s="13">
        <f>'time period'!M7*'Factoring table'!$B$10</f>
        <v>8.0500000000000002E-2</v>
      </c>
      <c r="Z8" s="13">
        <f>'time period'!N7*'Factoring table'!$B$10</f>
        <v>8.0500000000000002E-2</v>
      </c>
      <c r="AB8">
        <v>5</v>
      </c>
      <c r="AC8" s="13">
        <v>2.8174999999999999</v>
      </c>
      <c r="AD8" s="13">
        <v>14.2485</v>
      </c>
      <c r="AE8" s="13">
        <v>5590.2420000000002</v>
      </c>
      <c r="AF8" s="13">
        <v>70.679000000000002</v>
      </c>
      <c r="AG8" s="13">
        <v>4169.2560000000003</v>
      </c>
      <c r="AH8" s="13">
        <v>0</v>
      </c>
      <c r="AI8" s="13">
        <v>8.0500000000000002E-2</v>
      </c>
      <c r="AJ8" s="13">
        <v>872.05650000000003</v>
      </c>
      <c r="AK8" s="13">
        <v>0.88550000000000006</v>
      </c>
      <c r="AL8" s="13">
        <v>8.0500000000000002E-2</v>
      </c>
      <c r="AM8" s="13">
        <v>8.0500000000000002E-2</v>
      </c>
      <c r="AO8">
        <v>5</v>
      </c>
      <c r="AP8" s="13">
        <f t="shared" si="1"/>
        <v>40.813500000000005</v>
      </c>
      <c r="AQ8" s="13">
        <f t="shared" si="2"/>
        <v>2580.2665000000002</v>
      </c>
      <c r="AR8" s="13">
        <f t="shared" si="3"/>
        <v>16667.203000000001</v>
      </c>
      <c r="AS8" s="13">
        <f t="shared" si="4"/>
        <v>2630.7400000000002</v>
      </c>
      <c r="AT8" s="13">
        <f t="shared" si="5"/>
        <v>8338.5120000000006</v>
      </c>
      <c r="AU8" s="13">
        <f t="shared" si="6"/>
        <v>2.1735000000000002</v>
      </c>
      <c r="AV8" s="13">
        <f t="shared" si="7"/>
        <v>1.4490000000000001</v>
      </c>
      <c r="AW8" s="13">
        <f t="shared" si="8"/>
        <v>2425.8675000000003</v>
      </c>
      <c r="AX8" s="13">
        <f t="shared" si="9"/>
        <v>1.127</v>
      </c>
      <c r="AY8" s="13">
        <f t="shared" si="10"/>
        <v>0.161</v>
      </c>
      <c r="AZ8" s="13">
        <f t="shared" si="11"/>
        <v>0.161</v>
      </c>
    </row>
    <row r="9" spans="2:52" x14ac:dyDescent="0.3">
      <c r="B9">
        <v>6</v>
      </c>
      <c r="C9" s="13">
        <f>'time period'!D8*'Factoring table'!$B$9</f>
        <v>1.6905000000000001</v>
      </c>
      <c r="D9" s="13">
        <f>'time period'!E8*'Factoring table'!$B$9</f>
        <v>22.379000000000001</v>
      </c>
      <c r="E9" s="13">
        <f>'time period'!F8*'Factoring table'!$B$9</f>
        <v>8.0500000000000002E-2</v>
      </c>
      <c r="F9" s="13">
        <f>'time period'!G8*'Factoring table'!$B$9</f>
        <v>6.8425000000000002</v>
      </c>
      <c r="G9" s="13">
        <f>'time period'!H8*'Factoring table'!$B$9</f>
        <v>0</v>
      </c>
      <c r="H9" s="13">
        <f>'time period'!I8*'Factoring table'!$B$9</f>
        <v>134348.86499999999</v>
      </c>
      <c r="I9" s="13">
        <f>'time period'!J8*'Factoring table'!$B$9</f>
        <v>49.265999999999998</v>
      </c>
      <c r="J9" s="13">
        <f>'time period'!K8*'Factoring table'!$B$9</f>
        <v>8.0500000000000002E-2</v>
      </c>
      <c r="K9" s="13">
        <f>'time period'!L8*'Factoring table'!$B$9</f>
        <v>8.0500000000000002E-2</v>
      </c>
      <c r="L9" s="13">
        <f>'time period'!M8*'Factoring table'!$B$9</f>
        <v>8.0500000000000002E-2</v>
      </c>
      <c r="M9" s="13">
        <f>'time period'!N8*'Factoring table'!$B$9</f>
        <v>8.0500000000000002E-2</v>
      </c>
      <c r="O9">
        <v>6</v>
      </c>
      <c r="P9" s="13">
        <f>'time period'!D8*'Factoring table'!$B$10</f>
        <v>1.6905000000000001</v>
      </c>
      <c r="Q9" s="13">
        <f>'time period'!E8*'Factoring table'!$B$10</f>
        <v>22.379000000000001</v>
      </c>
      <c r="R9" s="13">
        <f>'time period'!F8*'Factoring table'!$B$10</f>
        <v>8.0500000000000002E-2</v>
      </c>
      <c r="S9" s="13">
        <f>'time period'!G8*'Factoring table'!$B$10</f>
        <v>6.8425000000000002</v>
      </c>
      <c r="T9" s="13">
        <f>'time period'!H8*'Factoring table'!$B$10</f>
        <v>0</v>
      </c>
      <c r="U9" s="13">
        <f>'time period'!I8*'Factoring table'!$B$10</f>
        <v>134348.86499999999</v>
      </c>
      <c r="V9" s="13">
        <f>'time period'!J8*'Factoring table'!$B$10</f>
        <v>49.265999999999998</v>
      </c>
      <c r="W9" s="13">
        <f>'time period'!K8*'Factoring table'!$B$10</f>
        <v>8.0500000000000002E-2</v>
      </c>
      <c r="X9" s="13">
        <f>'time period'!L8*'Factoring table'!$B$10</f>
        <v>8.0500000000000002E-2</v>
      </c>
      <c r="Y9" s="13">
        <f>'time period'!M8*'Factoring table'!$B$10</f>
        <v>8.0500000000000002E-2</v>
      </c>
      <c r="Z9" s="13">
        <f>'time period'!N8*'Factoring table'!$B$10</f>
        <v>8.0500000000000002E-2</v>
      </c>
      <c r="AB9">
        <v>6</v>
      </c>
      <c r="AC9" s="13">
        <v>560.84350000000006</v>
      </c>
      <c r="AD9" s="13">
        <v>551.82749999999999</v>
      </c>
      <c r="AE9" s="13">
        <v>8.0500000000000002E-2</v>
      </c>
      <c r="AF9" s="13">
        <v>422.303</v>
      </c>
      <c r="AG9" s="13">
        <v>2.1735000000000002</v>
      </c>
      <c r="AH9" s="13">
        <v>134348.86499999999</v>
      </c>
      <c r="AI9" s="13">
        <v>7042.0595000000003</v>
      </c>
      <c r="AJ9" s="13">
        <v>28.0945</v>
      </c>
      <c r="AK9" s="13">
        <v>70.598500000000001</v>
      </c>
      <c r="AL9" s="13">
        <v>8.0500000000000002E-2</v>
      </c>
      <c r="AM9" s="13">
        <v>0.48299999999999998</v>
      </c>
      <c r="AO9">
        <v>6</v>
      </c>
      <c r="AP9" s="13">
        <f t="shared" si="1"/>
        <v>562.53400000000011</v>
      </c>
      <c r="AQ9" s="13">
        <f t="shared" si="2"/>
        <v>574.20650000000001</v>
      </c>
      <c r="AR9" s="13">
        <f t="shared" si="3"/>
        <v>0.161</v>
      </c>
      <c r="AS9" s="13">
        <f t="shared" si="4"/>
        <v>429.14549999999997</v>
      </c>
      <c r="AT9" s="13">
        <f t="shared" si="5"/>
        <v>2.1735000000000002</v>
      </c>
      <c r="AU9" s="13">
        <f t="shared" si="6"/>
        <v>268697.73</v>
      </c>
      <c r="AV9" s="13">
        <f t="shared" si="7"/>
        <v>7091.3254999999999</v>
      </c>
      <c r="AW9" s="13">
        <f t="shared" si="8"/>
        <v>28.175000000000001</v>
      </c>
      <c r="AX9" s="13">
        <f t="shared" si="9"/>
        <v>70.679000000000002</v>
      </c>
      <c r="AY9" s="13">
        <f t="shared" si="10"/>
        <v>0.161</v>
      </c>
      <c r="AZ9" s="13">
        <f t="shared" si="11"/>
        <v>0.5635</v>
      </c>
    </row>
    <row r="10" spans="2:52" x14ac:dyDescent="0.3">
      <c r="B10">
        <v>7</v>
      </c>
      <c r="C10" s="13">
        <f>'time period'!D9*'Factoring table'!$B$9</f>
        <v>1.2075</v>
      </c>
      <c r="D10" s="13">
        <f>'time period'!E9*'Factoring table'!$B$9</f>
        <v>144.256</v>
      </c>
      <c r="E10" s="13">
        <f>'time period'!F9*'Factoring table'!$B$9</f>
        <v>8.0500000000000002E-2</v>
      </c>
      <c r="F10" s="13">
        <f>'time period'!G9*'Factoring table'!$B$9</f>
        <v>39575.732000000004</v>
      </c>
      <c r="G10" s="13">
        <f>'time period'!H9*'Factoring table'!$B$9</f>
        <v>8.0500000000000002E-2</v>
      </c>
      <c r="H10" s="13">
        <f>'time period'!I9*'Factoring table'!$B$9</f>
        <v>7042.0595000000003</v>
      </c>
      <c r="I10" s="13">
        <f>'time period'!J9*'Factoring table'!$B$9</f>
        <v>14200.924500000001</v>
      </c>
      <c r="J10" s="13">
        <f>'time period'!K9*'Factoring table'!$B$9</f>
        <v>0.161</v>
      </c>
      <c r="K10" s="13">
        <f>'time period'!L9*'Factoring table'!$B$9</f>
        <v>8.0500000000000002E-2</v>
      </c>
      <c r="L10" s="13">
        <f>'time period'!M9*'Factoring table'!$B$9</f>
        <v>8.0500000000000002E-2</v>
      </c>
      <c r="M10" s="13">
        <f>'time period'!N9*'Factoring table'!$B$9</f>
        <v>8.0500000000000002E-2</v>
      </c>
      <c r="O10">
        <v>7</v>
      </c>
      <c r="P10" s="13">
        <f>'time period'!D9*'Factoring table'!$B$10</f>
        <v>1.2075</v>
      </c>
      <c r="Q10" s="13">
        <f>'time period'!E9*'Factoring table'!$B$10</f>
        <v>144.256</v>
      </c>
      <c r="R10" s="13">
        <f>'time period'!F9*'Factoring table'!$B$10</f>
        <v>8.0500000000000002E-2</v>
      </c>
      <c r="S10" s="13">
        <f>'time period'!G9*'Factoring table'!$B$10</f>
        <v>39575.732000000004</v>
      </c>
      <c r="T10" s="13">
        <f>'time period'!H9*'Factoring table'!$B$10</f>
        <v>8.0500000000000002E-2</v>
      </c>
      <c r="U10" s="13">
        <f>'time period'!I9*'Factoring table'!$B$10</f>
        <v>7042.0595000000003</v>
      </c>
      <c r="V10" s="13">
        <f>'time period'!J9*'Factoring table'!$B$10</f>
        <v>14200.924500000001</v>
      </c>
      <c r="W10" s="13">
        <f>'time period'!K9*'Factoring table'!$B$10</f>
        <v>0.161</v>
      </c>
      <c r="X10" s="13">
        <f>'time period'!L9*'Factoring table'!$B$10</f>
        <v>8.0500000000000002E-2</v>
      </c>
      <c r="Y10" s="13">
        <f>'time period'!M9*'Factoring table'!$B$10</f>
        <v>8.0500000000000002E-2</v>
      </c>
      <c r="Z10" s="13">
        <f>'time period'!N9*'Factoring table'!$B$10</f>
        <v>8.0500000000000002E-2</v>
      </c>
      <c r="AB10">
        <v>7</v>
      </c>
      <c r="AC10" s="13">
        <v>2.254</v>
      </c>
      <c r="AD10" s="13">
        <v>25.679500000000001</v>
      </c>
      <c r="AE10" s="13">
        <v>8.0500000000000002E-2</v>
      </c>
      <c r="AF10" s="13">
        <v>25480.745500000001</v>
      </c>
      <c r="AG10" s="13">
        <v>1.3685</v>
      </c>
      <c r="AH10" s="13">
        <v>49.265999999999998</v>
      </c>
      <c r="AI10" s="13">
        <v>14200.924500000001</v>
      </c>
      <c r="AJ10" s="13">
        <v>0.80500000000000005</v>
      </c>
      <c r="AK10" s="13">
        <v>2.093</v>
      </c>
      <c r="AL10" s="13">
        <v>8.0500000000000002E-2</v>
      </c>
      <c r="AM10" s="13">
        <v>8.0500000000000002E-2</v>
      </c>
      <c r="AO10">
        <v>7</v>
      </c>
      <c r="AP10" s="13">
        <f t="shared" si="1"/>
        <v>3.4615</v>
      </c>
      <c r="AQ10" s="13">
        <f t="shared" si="2"/>
        <v>169.93549999999999</v>
      </c>
      <c r="AR10" s="13">
        <f t="shared" si="3"/>
        <v>0.161</v>
      </c>
      <c r="AS10" s="13">
        <f t="shared" si="4"/>
        <v>65056.477500000008</v>
      </c>
      <c r="AT10" s="13">
        <f t="shared" si="5"/>
        <v>1.4490000000000001</v>
      </c>
      <c r="AU10" s="13">
        <f t="shared" si="6"/>
        <v>7091.3254999999999</v>
      </c>
      <c r="AV10" s="13">
        <f t="shared" si="7"/>
        <v>28401.849000000002</v>
      </c>
      <c r="AW10" s="13">
        <f t="shared" si="8"/>
        <v>0.96600000000000008</v>
      </c>
      <c r="AX10" s="13">
        <f t="shared" si="9"/>
        <v>2.1734999999999998</v>
      </c>
      <c r="AY10" s="13">
        <f t="shared" si="10"/>
        <v>0.161</v>
      </c>
      <c r="AZ10" s="13">
        <f t="shared" si="11"/>
        <v>0.161</v>
      </c>
    </row>
    <row r="11" spans="2:52" x14ac:dyDescent="0.3">
      <c r="B11">
        <v>8</v>
      </c>
      <c r="C11" s="13">
        <f>'time period'!D10*'Factoring table'!$B$9</f>
        <v>2678.7179999999998</v>
      </c>
      <c r="D11" s="13">
        <f>'time period'!E10*'Factoring table'!$B$9</f>
        <v>29054.06</v>
      </c>
      <c r="E11" s="13">
        <f>'time period'!F10*'Factoring table'!$B$9</f>
        <v>4211.277</v>
      </c>
      <c r="F11" s="13">
        <f>'time period'!G10*'Factoring table'!$B$9</f>
        <v>160.11449999999999</v>
      </c>
      <c r="G11" s="13">
        <f>'time period'!H10*'Factoring table'!$B$9</f>
        <v>872.05650000000003</v>
      </c>
      <c r="H11" s="13">
        <f>'time period'!I10*'Factoring table'!$B$9</f>
        <v>28.0945</v>
      </c>
      <c r="I11" s="13">
        <f>'time period'!J10*'Factoring table'!$B$9</f>
        <v>0.80500000000000005</v>
      </c>
      <c r="J11" s="13">
        <f>'time period'!K10*'Factoring table'!$B$9</f>
        <v>87690.823499999999</v>
      </c>
      <c r="K11" s="13">
        <f>'time period'!L10*'Factoring table'!$B$9</f>
        <v>7.0840000000000005</v>
      </c>
      <c r="L11" s="13">
        <f>'time period'!M10*'Factoring table'!$B$9</f>
        <v>0</v>
      </c>
      <c r="M11" s="13">
        <f>'time period'!N10*'Factoring table'!$B$9</f>
        <v>1.288</v>
      </c>
      <c r="O11">
        <v>8</v>
      </c>
      <c r="P11" s="13">
        <f>'time period'!D10*'Factoring table'!$B$10</f>
        <v>2678.7179999999998</v>
      </c>
      <c r="Q11" s="13">
        <f>'time period'!E10*'Factoring table'!$B$10</f>
        <v>29054.06</v>
      </c>
      <c r="R11" s="13">
        <f>'time period'!F10*'Factoring table'!$B$10</f>
        <v>4211.277</v>
      </c>
      <c r="S11" s="13">
        <f>'time period'!G10*'Factoring table'!$B$10</f>
        <v>160.11449999999999</v>
      </c>
      <c r="T11" s="13">
        <f>'time period'!H10*'Factoring table'!$B$10</f>
        <v>872.05650000000003</v>
      </c>
      <c r="U11" s="13">
        <f>'time period'!I10*'Factoring table'!$B$10</f>
        <v>28.0945</v>
      </c>
      <c r="V11" s="13">
        <f>'time period'!J10*'Factoring table'!$B$10</f>
        <v>0.80500000000000005</v>
      </c>
      <c r="W11" s="13">
        <f>'time period'!K10*'Factoring table'!$B$10</f>
        <v>87690.823499999999</v>
      </c>
      <c r="X11" s="13">
        <f>'time period'!L10*'Factoring table'!$B$10</f>
        <v>7.0840000000000005</v>
      </c>
      <c r="Y11" s="13">
        <f>'time period'!M10*'Factoring table'!$B$10</f>
        <v>0</v>
      </c>
      <c r="Z11" s="13">
        <f>'time period'!N10*'Factoring table'!$B$10</f>
        <v>1.288</v>
      </c>
      <c r="AB11">
        <v>8</v>
      </c>
      <c r="AC11" s="13">
        <v>116.56400000000001</v>
      </c>
      <c r="AD11" s="13">
        <v>310.32749999999999</v>
      </c>
      <c r="AE11" s="13">
        <v>1708.1295</v>
      </c>
      <c r="AF11" s="13">
        <v>6.2789999999999999</v>
      </c>
      <c r="AG11" s="13">
        <v>1553.8110000000001</v>
      </c>
      <c r="AH11" s="13">
        <v>8.0500000000000002E-2</v>
      </c>
      <c r="AI11" s="13">
        <v>0.161</v>
      </c>
      <c r="AJ11" s="13">
        <v>87690.823499999999</v>
      </c>
      <c r="AK11" s="13">
        <v>2155.0655000000002</v>
      </c>
      <c r="AL11" s="13">
        <v>0</v>
      </c>
      <c r="AM11" s="13">
        <v>7.9695</v>
      </c>
      <c r="AO11">
        <v>8</v>
      </c>
      <c r="AP11" s="13">
        <f t="shared" si="1"/>
        <v>2795.2819999999997</v>
      </c>
      <c r="AQ11" s="13">
        <f t="shared" si="2"/>
        <v>29364.387500000001</v>
      </c>
      <c r="AR11" s="13">
        <f t="shared" si="3"/>
        <v>5919.4065000000001</v>
      </c>
      <c r="AS11" s="13">
        <f t="shared" si="4"/>
        <v>166.39349999999999</v>
      </c>
      <c r="AT11" s="13">
        <f t="shared" si="5"/>
        <v>2425.8675000000003</v>
      </c>
      <c r="AU11" s="13">
        <f t="shared" si="6"/>
        <v>28.175000000000001</v>
      </c>
      <c r="AV11" s="13">
        <f t="shared" si="7"/>
        <v>0.96600000000000008</v>
      </c>
      <c r="AW11" s="13">
        <f t="shared" si="8"/>
        <v>175381.647</v>
      </c>
      <c r="AX11" s="13">
        <f t="shared" si="9"/>
        <v>2162.1495</v>
      </c>
      <c r="AY11" s="13">
        <f t="shared" si="10"/>
        <v>0</v>
      </c>
      <c r="AZ11" s="13">
        <f t="shared" si="11"/>
        <v>9.2575000000000003</v>
      </c>
    </row>
    <row r="12" spans="2:52" x14ac:dyDescent="0.3">
      <c r="B12">
        <v>9</v>
      </c>
      <c r="C12" s="13">
        <f>'time period'!D11*'Factoring table'!$B$9</f>
        <v>2932.0515</v>
      </c>
      <c r="D12" s="13">
        <f>'time period'!E11*'Factoring table'!$B$9</f>
        <v>3530.1665000000003</v>
      </c>
      <c r="E12" s="13">
        <f>'time period'!F11*'Factoring table'!$B$9</f>
        <v>25.840500000000002</v>
      </c>
      <c r="F12" s="13">
        <f>'time period'!G11*'Factoring table'!$B$9</f>
        <v>64.239000000000004</v>
      </c>
      <c r="G12" s="13">
        <f>'time period'!H11*'Factoring table'!$B$9</f>
        <v>0.88550000000000006</v>
      </c>
      <c r="H12" s="13">
        <f>'time period'!I11*'Factoring table'!$B$9</f>
        <v>70.598500000000001</v>
      </c>
      <c r="I12" s="13">
        <f>'time period'!J11*'Factoring table'!$B$9</f>
        <v>2.093</v>
      </c>
      <c r="J12" s="13">
        <f>'time period'!K11*'Factoring table'!$B$9</f>
        <v>2155.0655000000002</v>
      </c>
      <c r="K12" s="13">
        <f>'time period'!L11*'Factoring table'!$B$9</f>
        <v>14.2485</v>
      </c>
      <c r="L12" s="13">
        <f>'time period'!M11*'Factoring table'!$B$9</f>
        <v>260.09550000000002</v>
      </c>
      <c r="M12" s="13">
        <f>'time period'!N11*'Factoring table'!$B$9</f>
        <v>10300.297</v>
      </c>
      <c r="O12">
        <v>9</v>
      </c>
      <c r="P12" s="13">
        <f>'time period'!D11*'Factoring table'!$B$10</f>
        <v>2932.0515</v>
      </c>
      <c r="Q12" s="13">
        <f>'time period'!E11*'Factoring table'!$B$10</f>
        <v>3530.1665000000003</v>
      </c>
      <c r="R12" s="13">
        <f>'time period'!F11*'Factoring table'!$B$10</f>
        <v>25.840500000000002</v>
      </c>
      <c r="S12" s="13">
        <f>'time period'!G11*'Factoring table'!$B$10</f>
        <v>64.239000000000004</v>
      </c>
      <c r="T12" s="13">
        <f>'time period'!H11*'Factoring table'!$B$10</f>
        <v>0.88550000000000006</v>
      </c>
      <c r="U12" s="13">
        <f>'time period'!I11*'Factoring table'!$B$10</f>
        <v>70.598500000000001</v>
      </c>
      <c r="V12" s="13">
        <f>'time period'!J11*'Factoring table'!$B$10</f>
        <v>2.093</v>
      </c>
      <c r="W12" s="13">
        <f>'time period'!K11*'Factoring table'!$B$10</f>
        <v>2155.0655000000002</v>
      </c>
      <c r="X12" s="13">
        <f>'time period'!L11*'Factoring table'!$B$10</f>
        <v>14.2485</v>
      </c>
      <c r="Y12" s="13">
        <f>'time period'!M11*'Factoring table'!$B$10</f>
        <v>260.09550000000002</v>
      </c>
      <c r="Z12" s="13">
        <f>'time period'!N11*'Factoring table'!$B$10</f>
        <v>10300.297</v>
      </c>
      <c r="AB12">
        <v>9</v>
      </c>
      <c r="AC12" s="13">
        <v>14.973000000000001</v>
      </c>
      <c r="AD12" s="13">
        <v>1.7710000000000001</v>
      </c>
      <c r="AE12" s="13">
        <v>8.0500000000000002E-2</v>
      </c>
      <c r="AF12" s="13">
        <v>8.0500000000000002E-2</v>
      </c>
      <c r="AG12" s="13">
        <v>0.24149999999999999</v>
      </c>
      <c r="AH12" s="13">
        <v>8.0500000000000002E-2</v>
      </c>
      <c r="AI12" s="13">
        <v>8.0500000000000002E-2</v>
      </c>
      <c r="AJ12" s="13">
        <v>7.0840000000000005</v>
      </c>
      <c r="AK12" s="13">
        <v>14.2485</v>
      </c>
      <c r="AL12" s="13">
        <v>3023.3385000000003</v>
      </c>
      <c r="AM12" s="13">
        <v>17756.126500000002</v>
      </c>
      <c r="AO12">
        <v>9</v>
      </c>
      <c r="AP12" s="13">
        <f t="shared" si="1"/>
        <v>2947.0245</v>
      </c>
      <c r="AQ12" s="13">
        <f t="shared" si="2"/>
        <v>3531.9375000000005</v>
      </c>
      <c r="AR12" s="13">
        <f t="shared" si="3"/>
        <v>25.921000000000003</v>
      </c>
      <c r="AS12" s="13">
        <f t="shared" si="4"/>
        <v>64.319500000000005</v>
      </c>
      <c r="AT12" s="13">
        <f t="shared" si="5"/>
        <v>1.127</v>
      </c>
      <c r="AU12" s="13">
        <f t="shared" si="6"/>
        <v>70.679000000000002</v>
      </c>
      <c r="AV12" s="13">
        <f t="shared" si="7"/>
        <v>2.1734999999999998</v>
      </c>
      <c r="AW12" s="13">
        <f t="shared" si="8"/>
        <v>2162.1495</v>
      </c>
      <c r="AX12" s="13">
        <f t="shared" si="9"/>
        <v>28.497</v>
      </c>
      <c r="AY12" s="13">
        <f t="shared" si="10"/>
        <v>3283.4340000000002</v>
      </c>
      <c r="AZ12" s="13">
        <f t="shared" si="11"/>
        <v>28056.423500000004</v>
      </c>
    </row>
    <row r="13" spans="2:52" x14ac:dyDescent="0.3">
      <c r="B13">
        <v>10</v>
      </c>
      <c r="C13" s="13">
        <f>'time period'!D12*'Factoring table'!$B$9</f>
        <v>11.672499999999999</v>
      </c>
      <c r="D13" s="13">
        <f>'time period'!E12*'Factoring table'!$B$9</f>
        <v>1.127</v>
      </c>
      <c r="E13" s="13">
        <f>'time period'!F12*'Factoring table'!$B$9</f>
        <v>8.0500000000000002E-2</v>
      </c>
      <c r="F13" s="13">
        <f>'time period'!G12*'Factoring table'!$B$9</f>
        <v>8.0500000000000002E-2</v>
      </c>
      <c r="G13" s="13">
        <f>'time period'!H12*'Factoring table'!$B$9</f>
        <v>8.0500000000000002E-2</v>
      </c>
      <c r="H13" s="13">
        <f>'time period'!I12*'Factoring table'!$B$9</f>
        <v>8.0500000000000002E-2</v>
      </c>
      <c r="I13" s="13">
        <f>'time period'!J12*'Factoring table'!$B$9</f>
        <v>8.0500000000000002E-2</v>
      </c>
      <c r="J13" s="13">
        <f>'time period'!K12*'Factoring table'!$B$9</f>
        <v>0</v>
      </c>
      <c r="K13" s="13">
        <f>'time period'!L12*'Factoring table'!$B$9</f>
        <v>3023.3385000000003</v>
      </c>
      <c r="L13" s="13">
        <f>'time period'!M12*'Factoring table'!$B$9</f>
        <v>20448.449000000001</v>
      </c>
      <c r="M13" s="13">
        <f>'time period'!N12*'Factoring table'!$B$9</f>
        <v>736.89700000000005</v>
      </c>
      <c r="O13">
        <v>10</v>
      </c>
      <c r="P13" s="13">
        <f>'time period'!D12*'Factoring table'!$B$10</f>
        <v>11.672499999999999</v>
      </c>
      <c r="Q13" s="13">
        <f>'time period'!E12*'Factoring table'!$B$10</f>
        <v>1.127</v>
      </c>
      <c r="R13" s="13">
        <f>'time period'!F12*'Factoring table'!$B$10</f>
        <v>8.0500000000000002E-2</v>
      </c>
      <c r="S13" s="13">
        <f>'time period'!G12*'Factoring table'!$B$10</f>
        <v>8.0500000000000002E-2</v>
      </c>
      <c r="T13" s="13">
        <f>'time period'!H12*'Factoring table'!$B$10</f>
        <v>8.0500000000000002E-2</v>
      </c>
      <c r="U13" s="13">
        <f>'time period'!I12*'Factoring table'!$B$10</f>
        <v>8.0500000000000002E-2</v>
      </c>
      <c r="V13" s="13">
        <f>'time period'!J12*'Factoring table'!$B$10</f>
        <v>8.0500000000000002E-2</v>
      </c>
      <c r="W13" s="13">
        <f>'time period'!K12*'Factoring table'!$B$10</f>
        <v>0</v>
      </c>
      <c r="X13" s="13">
        <f>'time period'!L12*'Factoring table'!$B$10</f>
        <v>3023.3385000000003</v>
      </c>
      <c r="Y13" s="13">
        <f>'time period'!M12*'Factoring table'!$B$10</f>
        <v>20448.449000000001</v>
      </c>
      <c r="Z13" s="13">
        <f>'time period'!N12*'Factoring table'!$B$10</f>
        <v>736.89700000000005</v>
      </c>
      <c r="AB13">
        <v>10</v>
      </c>
      <c r="AC13" s="13">
        <v>8.0500000000000002E-2</v>
      </c>
      <c r="AD13" s="13">
        <v>8.0500000000000002E-2</v>
      </c>
      <c r="AE13" s="13">
        <v>8.0500000000000002E-2</v>
      </c>
      <c r="AF13" s="13">
        <v>0</v>
      </c>
      <c r="AG13" s="13">
        <v>8.0500000000000002E-2</v>
      </c>
      <c r="AH13" s="13">
        <v>8.0500000000000002E-2</v>
      </c>
      <c r="AI13" s="13">
        <v>8.0500000000000002E-2</v>
      </c>
      <c r="AJ13" s="13">
        <v>0</v>
      </c>
      <c r="AK13" s="13">
        <v>260.09550000000002</v>
      </c>
      <c r="AL13" s="13">
        <v>20448.449000000001</v>
      </c>
      <c r="AM13" s="13">
        <v>73.657499999999999</v>
      </c>
      <c r="AO13">
        <v>10</v>
      </c>
      <c r="AP13" s="13">
        <f t="shared" si="1"/>
        <v>11.753</v>
      </c>
      <c r="AQ13" s="13">
        <f t="shared" si="2"/>
        <v>1.2075</v>
      </c>
      <c r="AR13" s="13">
        <f t="shared" si="3"/>
        <v>0.161</v>
      </c>
      <c r="AS13" s="13">
        <f t="shared" si="4"/>
        <v>8.0500000000000002E-2</v>
      </c>
      <c r="AT13" s="13">
        <f t="shared" si="5"/>
        <v>0.161</v>
      </c>
      <c r="AU13" s="13">
        <f t="shared" si="6"/>
        <v>0.161</v>
      </c>
      <c r="AV13" s="13">
        <f t="shared" si="7"/>
        <v>0.161</v>
      </c>
      <c r="AW13" s="13">
        <f t="shared" si="8"/>
        <v>0</v>
      </c>
      <c r="AX13" s="13">
        <f t="shared" si="9"/>
        <v>3283.4340000000002</v>
      </c>
      <c r="AY13" s="13">
        <f t="shared" si="10"/>
        <v>40896.898000000001</v>
      </c>
      <c r="AZ13" s="13">
        <f t="shared" si="11"/>
        <v>810.55450000000008</v>
      </c>
    </row>
    <row r="14" spans="2:52" x14ac:dyDescent="0.3">
      <c r="B14">
        <v>11</v>
      </c>
      <c r="C14" s="13">
        <f>'time period'!D13*'Factoring table'!$B$9</f>
        <v>3369.4079999999999</v>
      </c>
      <c r="D14" s="13">
        <f>'time period'!E13*'Factoring table'!$B$9</f>
        <v>6.2789999999999999</v>
      </c>
      <c r="E14" s="13">
        <f>'time period'!F13*'Factoring table'!$B$9</f>
        <v>0</v>
      </c>
      <c r="F14" s="13">
        <f>'time period'!G13*'Factoring table'!$B$9</f>
        <v>0.161</v>
      </c>
      <c r="G14" s="13">
        <f>'time period'!H13*'Factoring table'!$B$9</f>
        <v>8.0500000000000002E-2</v>
      </c>
      <c r="H14" s="13">
        <f>'time period'!I13*'Factoring table'!$B$9</f>
        <v>0.48299999999999998</v>
      </c>
      <c r="I14" s="13">
        <f>'time period'!J13*'Factoring table'!$B$9</f>
        <v>8.0500000000000002E-2</v>
      </c>
      <c r="J14" s="13">
        <f>'time period'!K13*'Factoring table'!$B$9</f>
        <v>7.9695</v>
      </c>
      <c r="K14" s="13">
        <f>'time period'!L13*'Factoring table'!$B$9</f>
        <v>17756.126500000002</v>
      </c>
      <c r="L14" s="13">
        <f>'time period'!M13*'Factoring table'!$B$9</f>
        <v>73.657499999999999</v>
      </c>
      <c r="M14" s="13">
        <f>'time period'!N13*'Factoring table'!$B$9</f>
        <v>9713.2910000000011</v>
      </c>
      <c r="O14">
        <v>11</v>
      </c>
      <c r="P14" s="13">
        <f>'time period'!D13*'Factoring table'!$B$10</f>
        <v>3369.4079999999999</v>
      </c>
      <c r="Q14" s="13">
        <f>'time period'!E13*'Factoring table'!$B$10</f>
        <v>6.2789999999999999</v>
      </c>
      <c r="R14" s="13">
        <f>'time period'!F13*'Factoring table'!$B$10</f>
        <v>0</v>
      </c>
      <c r="S14" s="13">
        <f>'time period'!G13*'Factoring table'!$B$10</f>
        <v>0.161</v>
      </c>
      <c r="T14" s="13">
        <f>'time period'!H13*'Factoring table'!$B$10</f>
        <v>8.0500000000000002E-2</v>
      </c>
      <c r="U14" s="13">
        <f>'time period'!I13*'Factoring table'!$B$10</f>
        <v>0.48299999999999998</v>
      </c>
      <c r="V14" s="13">
        <f>'time period'!J13*'Factoring table'!$B$10</f>
        <v>8.0500000000000002E-2</v>
      </c>
      <c r="W14" s="13">
        <f>'time period'!K13*'Factoring table'!$B$10</f>
        <v>7.9695</v>
      </c>
      <c r="X14" s="13">
        <f>'time period'!L13*'Factoring table'!$B$10</f>
        <v>17756.126500000002</v>
      </c>
      <c r="Y14" s="13">
        <f>'time period'!M13*'Factoring table'!$B$10</f>
        <v>73.657499999999999</v>
      </c>
      <c r="Z14" s="13">
        <f>'time period'!N13*'Factoring table'!$B$10</f>
        <v>9713.2910000000011</v>
      </c>
      <c r="AB14">
        <v>11</v>
      </c>
      <c r="AC14" s="13">
        <v>62.709499999999998</v>
      </c>
      <c r="AD14" s="13">
        <v>8.0500000000000002E-2</v>
      </c>
      <c r="AE14" s="13">
        <v>8.0500000000000002E-2</v>
      </c>
      <c r="AF14" s="13">
        <v>8.0500000000000002E-2</v>
      </c>
      <c r="AG14" s="13">
        <v>8.0500000000000002E-2</v>
      </c>
      <c r="AH14" s="13">
        <v>8.0500000000000002E-2</v>
      </c>
      <c r="AI14" s="13">
        <v>8.0500000000000002E-2</v>
      </c>
      <c r="AJ14" s="13">
        <v>1.288</v>
      </c>
      <c r="AK14" s="13">
        <v>10300.297</v>
      </c>
      <c r="AL14" s="13">
        <v>736.89700000000005</v>
      </c>
      <c r="AM14" s="13">
        <v>9713.2910000000011</v>
      </c>
      <c r="AO14">
        <v>11</v>
      </c>
      <c r="AP14" s="13">
        <f t="shared" si="1"/>
        <v>3432.1174999999998</v>
      </c>
      <c r="AQ14" s="13">
        <f t="shared" si="2"/>
        <v>6.3594999999999997</v>
      </c>
      <c r="AR14" s="13">
        <f t="shared" si="3"/>
        <v>8.0500000000000002E-2</v>
      </c>
      <c r="AS14" s="13">
        <f t="shared" si="4"/>
        <v>0.24149999999999999</v>
      </c>
      <c r="AT14" s="13">
        <f t="shared" si="5"/>
        <v>0.161</v>
      </c>
      <c r="AU14" s="13">
        <f t="shared" si="6"/>
        <v>0.5635</v>
      </c>
      <c r="AV14" s="13">
        <f t="shared" si="7"/>
        <v>0.161</v>
      </c>
      <c r="AW14" s="13">
        <f t="shared" si="8"/>
        <v>9.2575000000000003</v>
      </c>
      <c r="AX14" s="13">
        <f t="shared" si="9"/>
        <v>28056.423500000004</v>
      </c>
      <c r="AY14" s="13">
        <f t="shared" si="10"/>
        <v>810.55450000000008</v>
      </c>
      <c r="AZ14" s="13">
        <f t="shared" si="11"/>
        <v>19426.582000000002</v>
      </c>
    </row>
    <row r="17" spans="2:52" ht="15" thickBot="1" x14ac:dyDescent="0.35">
      <c r="B17" t="s">
        <v>13</v>
      </c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  <c r="J17">
        <v>8</v>
      </c>
      <c r="K17">
        <v>9</v>
      </c>
      <c r="L17">
        <v>10</v>
      </c>
      <c r="M17">
        <v>11</v>
      </c>
      <c r="O17" t="s">
        <v>13</v>
      </c>
      <c r="P17">
        <v>1</v>
      </c>
      <c r="Q17">
        <v>2</v>
      </c>
      <c r="R17">
        <v>3</v>
      </c>
      <c r="S17">
        <v>4</v>
      </c>
      <c r="T17">
        <v>5</v>
      </c>
      <c r="U17">
        <v>6</v>
      </c>
      <c r="V17">
        <v>7</v>
      </c>
      <c r="W17">
        <v>8</v>
      </c>
      <c r="X17">
        <v>9</v>
      </c>
      <c r="Y17">
        <v>10</v>
      </c>
      <c r="Z17">
        <v>11</v>
      </c>
      <c r="AB17" t="s">
        <v>13</v>
      </c>
      <c r="AC17">
        <v>1</v>
      </c>
      <c r="AD17">
        <v>2</v>
      </c>
      <c r="AE17">
        <v>3</v>
      </c>
      <c r="AF17">
        <v>4</v>
      </c>
      <c r="AG17">
        <v>5</v>
      </c>
      <c r="AH17">
        <v>6</v>
      </c>
      <c r="AI17">
        <v>7</v>
      </c>
      <c r="AJ17">
        <v>8</v>
      </c>
      <c r="AK17">
        <v>9</v>
      </c>
      <c r="AL17">
        <v>10</v>
      </c>
      <c r="AM17">
        <v>11</v>
      </c>
      <c r="AO17" t="s">
        <v>13</v>
      </c>
      <c r="AP17">
        <v>1</v>
      </c>
      <c r="AQ17">
        <v>2</v>
      </c>
      <c r="AR17">
        <v>3</v>
      </c>
      <c r="AS17">
        <v>4</v>
      </c>
      <c r="AT17">
        <v>5</v>
      </c>
      <c r="AU17">
        <v>6</v>
      </c>
      <c r="AV17">
        <v>7</v>
      </c>
      <c r="AW17">
        <v>8</v>
      </c>
      <c r="AX17">
        <v>9</v>
      </c>
      <c r="AY17">
        <v>10</v>
      </c>
      <c r="AZ17">
        <v>11</v>
      </c>
    </row>
    <row r="18" spans="2:52" ht="15" thickBot="1" x14ac:dyDescent="0.35">
      <c r="B18" s="12">
        <v>1</v>
      </c>
      <c r="C18" s="13">
        <f>'time period'!D17*'Factoring table'!$D$9</f>
        <v>2742094.2384000001</v>
      </c>
      <c r="D18" s="13">
        <f>'time period'!E17*'Factoring table'!$D$9</f>
        <v>60422.3289</v>
      </c>
      <c r="E18" s="13">
        <f>'time period'!F17*'Factoring table'!$D$9</f>
        <v>8.5977000000000015</v>
      </c>
      <c r="F18" s="13">
        <f>'time period'!G17*'Factoring table'!$D$9</f>
        <v>405.5598</v>
      </c>
      <c r="G18" s="13">
        <f>'time period'!H17*'Factoring table'!$D$9</f>
        <v>7.339500000000001</v>
      </c>
      <c r="H18" s="13">
        <f>'time period'!I17*'Factoring table'!$D$9</f>
        <v>1460.9799000000003</v>
      </c>
      <c r="I18" s="13">
        <f>'time period'!J17*'Factoring table'!$D$9</f>
        <v>5.8715999999999999</v>
      </c>
      <c r="J18" s="13">
        <f>'time period'!K17*'Factoring table'!$D$9</f>
        <v>303.6456</v>
      </c>
      <c r="K18" s="13">
        <f>'time period'!L17*'Factoring table'!$D$9</f>
        <v>39.004200000000004</v>
      </c>
      <c r="L18" s="13">
        <f>'time period'!M17*'Factoring table'!$D$9</f>
        <v>0.20970000000000003</v>
      </c>
      <c r="M18" s="13">
        <f>'time period'!N17*'Factoring table'!$D$9</f>
        <v>163.3563</v>
      </c>
      <c r="O18" s="12">
        <v>1</v>
      </c>
      <c r="P18" s="13">
        <f>'time period'!D17*'Factoring table'!$D$10</f>
        <v>304677.13760000002</v>
      </c>
      <c r="Q18" s="13">
        <f>'time period'!E17*'Factoring table'!$D$10</f>
        <v>6713.5921000000008</v>
      </c>
      <c r="R18" s="13">
        <f>'time period'!F17*'Factoring table'!$D$10</f>
        <v>0.95530000000000015</v>
      </c>
      <c r="S18" s="13">
        <f>'time period'!G17*'Factoring table'!$D$10</f>
        <v>45.062200000000004</v>
      </c>
      <c r="T18" s="13">
        <f>'time period'!H17*'Factoring table'!$D$10</f>
        <v>0.81550000000000011</v>
      </c>
      <c r="U18" s="13">
        <f>'time period'!I17*'Factoring table'!$D$10</f>
        <v>162.33110000000002</v>
      </c>
      <c r="V18" s="13">
        <f>'time period'!J17*'Factoring table'!$D$10</f>
        <v>0.65240000000000009</v>
      </c>
      <c r="W18" s="13">
        <f>'time period'!K17*'Factoring table'!$D$10</f>
        <v>33.738400000000006</v>
      </c>
      <c r="X18" s="13">
        <f>'time period'!L17*'Factoring table'!$D$10</f>
        <v>4.3338000000000001</v>
      </c>
      <c r="Y18" s="13">
        <f>'time period'!M17*'Factoring table'!$D$10</f>
        <v>2.3300000000000001E-2</v>
      </c>
      <c r="Z18" s="13">
        <f>'time period'!N17*'Factoring table'!$D$10</f>
        <v>18.150700000000001</v>
      </c>
      <c r="AB18" s="12">
        <v>1</v>
      </c>
      <c r="AC18" s="13">
        <f t="array" ref="AC18:AM28">TRANSPOSE(P18:Z28)</f>
        <v>304677.13760000002</v>
      </c>
      <c r="AD18" s="13">
        <v>744.27190000000007</v>
      </c>
      <c r="AE18" s="13">
        <v>3.7979000000000003</v>
      </c>
      <c r="AF18" s="13">
        <v>15.680900000000001</v>
      </c>
      <c r="AG18" s="13">
        <v>10.9976</v>
      </c>
      <c r="AH18" s="13">
        <v>0.48930000000000007</v>
      </c>
      <c r="AI18" s="13">
        <v>0.34950000000000003</v>
      </c>
      <c r="AJ18" s="13">
        <v>775.33080000000007</v>
      </c>
      <c r="AK18" s="13">
        <v>848.6559000000002</v>
      </c>
      <c r="AL18" s="13">
        <v>3.3785000000000007</v>
      </c>
      <c r="AM18" s="13">
        <v>975.24480000000005</v>
      </c>
      <c r="AO18" s="12">
        <v>1</v>
      </c>
      <c r="AP18" s="13">
        <f t="shared" si="1"/>
        <v>3046771.3760000002</v>
      </c>
      <c r="AQ18" s="13">
        <f t="shared" si="2"/>
        <v>61166.6008</v>
      </c>
      <c r="AR18" s="13">
        <f t="shared" si="3"/>
        <v>12.395600000000002</v>
      </c>
      <c r="AS18" s="13">
        <f t="shared" si="4"/>
        <v>421.2407</v>
      </c>
      <c r="AT18" s="13">
        <f t="shared" si="5"/>
        <v>18.3371</v>
      </c>
      <c r="AU18" s="13">
        <f t="shared" si="6"/>
        <v>1461.4692000000002</v>
      </c>
      <c r="AV18" s="13">
        <f t="shared" si="7"/>
        <v>6.2210999999999999</v>
      </c>
      <c r="AW18" s="13">
        <f t="shared" si="8"/>
        <v>1078.9764</v>
      </c>
      <c r="AX18" s="13">
        <f t="shared" si="9"/>
        <v>887.66010000000017</v>
      </c>
      <c r="AY18" s="13">
        <f t="shared" si="10"/>
        <v>3.5882000000000009</v>
      </c>
      <c r="AZ18" s="13">
        <f t="shared" si="11"/>
        <v>1138.6011000000001</v>
      </c>
    </row>
    <row r="19" spans="2:52" x14ac:dyDescent="0.3">
      <c r="B19">
        <v>2</v>
      </c>
      <c r="C19" s="13">
        <f>'time period'!D18*'Factoring table'!$D$9</f>
        <v>6698.4471000000003</v>
      </c>
      <c r="D19" s="13">
        <f>'time period'!E18*'Factoring table'!$D$9</f>
        <v>439308.07920000004</v>
      </c>
      <c r="E19" s="13">
        <f>'time period'!F18*'Factoring table'!$D$9</f>
        <v>38.584800000000001</v>
      </c>
      <c r="F19" s="13">
        <f>'time period'!G18*'Factoring table'!$D$9</f>
        <v>39903.603300000002</v>
      </c>
      <c r="G19" s="13">
        <f>'time period'!H18*'Factoring table'!$D$9</f>
        <v>37.116900000000001</v>
      </c>
      <c r="H19" s="13">
        <f>'time period'!I18*'Factoring table'!$D$9</f>
        <v>1437.4935000000003</v>
      </c>
      <c r="I19" s="13">
        <f>'time period'!J18*'Factoring table'!$D$9</f>
        <v>66.894300000000001</v>
      </c>
      <c r="J19" s="13">
        <f>'time period'!K18*'Factoring table'!$D$9</f>
        <v>808.39350000000002</v>
      </c>
      <c r="K19" s="13">
        <f>'time period'!L18*'Factoring table'!$D$9</f>
        <v>4.6134000000000004</v>
      </c>
      <c r="L19" s="13">
        <f>'time period'!M18*'Factoring table'!$D$9</f>
        <v>0.20970000000000003</v>
      </c>
      <c r="M19" s="13">
        <f>'time period'!N18*'Factoring table'!$D$9</f>
        <v>0.20970000000000003</v>
      </c>
      <c r="O19">
        <v>2</v>
      </c>
      <c r="P19" s="13">
        <f>'time period'!D18*'Factoring table'!$D$10</f>
        <v>744.27190000000007</v>
      </c>
      <c r="Q19" s="13">
        <f>'time period'!E18*'Factoring table'!$D$10</f>
        <v>48812.008800000011</v>
      </c>
      <c r="R19" s="13">
        <f>'time period'!F18*'Factoring table'!$D$10</f>
        <v>4.2872000000000003</v>
      </c>
      <c r="S19" s="13">
        <f>'time period'!G18*'Factoring table'!$D$10</f>
        <v>4433.7336999999998</v>
      </c>
      <c r="T19" s="13">
        <f>'time period'!H18*'Factoring table'!$D$10</f>
        <v>4.1241000000000003</v>
      </c>
      <c r="U19" s="13">
        <f>'time period'!I18*'Factoring table'!$D$10</f>
        <v>159.72150000000002</v>
      </c>
      <c r="V19" s="13">
        <f>'time period'!J18*'Factoring table'!$D$10</f>
        <v>7.4327000000000005</v>
      </c>
      <c r="W19" s="13">
        <f>'time period'!K18*'Factoring table'!$D$10</f>
        <v>89.821500000000015</v>
      </c>
      <c r="X19" s="13">
        <f>'time period'!L18*'Factoring table'!$D$10</f>
        <v>0.51260000000000006</v>
      </c>
      <c r="Y19" s="13">
        <f>'time period'!M18*'Factoring table'!$D$10</f>
        <v>2.3300000000000001E-2</v>
      </c>
      <c r="Z19" s="13">
        <f>'time period'!N18*'Factoring table'!$D$10</f>
        <v>2.3300000000000001E-2</v>
      </c>
      <c r="AB19">
        <v>2</v>
      </c>
      <c r="AC19" s="13">
        <v>6713.5921000000008</v>
      </c>
      <c r="AD19" s="13">
        <v>48812.008800000011</v>
      </c>
      <c r="AE19" s="13">
        <v>298.70600000000002</v>
      </c>
      <c r="AF19" s="13">
        <v>11272.726400000001</v>
      </c>
      <c r="AG19" s="13">
        <v>742.71080000000006</v>
      </c>
      <c r="AH19" s="13">
        <v>6.4774000000000003</v>
      </c>
      <c r="AI19" s="13">
        <v>41.753600000000006</v>
      </c>
      <c r="AJ19" s="13">
        <v>8409.4359999999997</v>
      </c>
      <c r="AK19" s="13">
        <v>1021.7749</v>
      </c>
      <c r="AL19" s="13">
        <v>0.32620000000000005</v>
      </c>
      <c r="AM19" s="13">
        <v>1.8174000000000001</v>
      </c>
      <c r="AO19">
        <v>2</v>
      </c>
      <c r="AP19" s="13">
        <f t="shared" si="1"/>
        <v>13412.039200000001</v>
      </c>
      <c r="AQ19" s="13">
        <f t="shared" si="2"/>
        <v>488120.08800000005</v>
      </c>
      <c r="AR19" s="13">
        <f t="shared" si="3"/>
        <v>337.29079999999999</v>
      </c>
      <c r="AS19" s="13">
        <f t="shared" si="4"/>
        <v>51176.329700000002</v>
      </c>
      <c r="AT19" s="13">
        <f t="shared" si="5"/>
        <v>779.82770000000005</v>
      </c>
      <c r="AU19" s="13">
        <f t="shared" si="6"/>
        <v>1443.9709000000003</v>
      </c>
      <c r="AV19" s="13">
        <f t="shared" si="7"/>
        <v>108.64790000000001</v>
      </c>
      <c r="AW19" s="13">
        <f t="shared" si="8"/>
        <v>9217.8294999999998</v>
      </c>
      <c r="AX19" s="13">
        <f t="shared" si="9"/>
        <v>1026.3883000000001</v>
      </c>
      <c r="AY19" s="13">
        <f t="shared" si="10"/>
        <v>0.53590000000000004</v>
      </c>
      <c r="AZ19" s="13">
        <f t="shared" si="11"/>
        <v>2.0271000000000003</v>
      </c>
    </row>
    <row r="20" spans="2:52" x14ac:dyDescent="0.3">
      <c r="B20">
        <v>3</v>
      </c>
      <c r="C20" s="13">
        <f>'time period'!D19*'Factoring table'!$D$9</f>
        <v>34.181100000000001</v>
      </c>
      <c r="D20" s="13">
        <f>'time period'!E19*'Factoring table'!$D$9</f>
        <v>2688.3539999999998</v>
      </c>
      <c r="E20" s="13">
        <f>'time period'!F19*'Factoring table'!$D$9</f>
        <v>14244.711300000001</v>
      </c>
      <c r="F20" s="13">
        <f>'time period'!G19*'Factoring table'!$D$9</f>
        <v>300.29040000000003</v>
      </c>
      <c r="G20" s="13">
        <f>'time period'!H19*'Factoring table'!$D$9</f>
        <v>14562.406800000001</v>
      </c>
      <c r="H20" s="13">
        <f>'time period'!I19*'Factoring table'!$D$9</f>
        <v>0.20970000000000003</v>
      </c>
      <c r="I20" s="13">
        <f>'time period'!J19*'Factoring table'!$D$9</f>
        <v>0.20970000000000003</v>
      </c>
      <c r="J20" s="13">
        <f>'time period'!K19*'Factoring table'!$D$9</f>
        <v>4449.6243000000004</v>
      </c>
      <c r="K20" s="13">
        <f>'time period'!L19*'Factoring table'!$D$9</f>
        <v>0.20970000000000003</v>
      </c>
      <c r="L20" s="13">
        <f>'time period'!M19*'Factoring table'!$D$9</f>
        <v>0.20970000000000003</v>
      </c>
      <c r="M20" s="13">
        <f>'time period'!N19*'Factoring table'!$D$9</f>
        <v>0.20970000000000003</v>
      </c>
      <c r="O20">
        <v>3</v>
      </c>
      <c r="P20" s="13">
        <f>'time period'!D19*'Factoring table'!$D$10</f>
        <v>3.7979000000000003</v>
      </c>
      <c r="Q20" s="13">
        <f>'time period'!E19*'Factoring table'!$D$10</f>
        <v>298.70600000000002</v>
      </c>
      <c r="R20" s="13">
        <f>'time period'!F19*'Factoring table'!$D$10</f>
        <v>1582.7457000000002</v>
      </c>
      <c r="S20" s="13">
        <f>'time period'!G19*'Factoring table'!$D$10</f>
        <v>33.365600000000001</v>
      </c>
      <c r="T20" s="13">
        <f>'time period'!H19*'Factoring table'!$D$10</f>
        <v>1618.0452000000002</v>
      </c>
      <c r="U20" s="13">
        <f>'time period'!I19*'Factoring table'!$D$10</f>
        <v>2.3300000000000001E-2</v>
      </c>
      <c r="V20" s="13">
        <f>'time period'!J19*'Factoring table'!$D$10</f>
        <v>2.3300000000000001E-2</v>
      </c>
      <c r="W20" s="13">
        <f>'time period'!K19*'Factoring table'!$D$10</f>
        <v>494.40270000000004</v>
      </c>
      <c r="X20" s="13">
        <f>'time period'!L19*'Factoring table'!$D$10</f>
        <v>2.3300000000000001E-2</v>
      </c>
      <c r="Y20" s="13">
        <f>'time period'!M19*'Factoring table'!$D$10</f>
        <v>2.3300000000000001E-2</v>
      </c>
      <c r="Z20" s="13">
        <f>'time period'!N19*'Factoring table'!$D$10</f>
        <v>2.3300000000000001E-2</v>
      </c>
      <c r="AB20">
        <v>3</v>
      </c>
      <c r="AC20" s="13">
        <v>0.95530000000000015</v>
      </c>
      <c r="AD20" s="13">
        <v>4.2872000000000003</v>
      </c>
      <c r="AE20" s="13">
        <v>1582.7457000000002</v>
      </c>
      <c r="AF20" s="13">
        <v>0.88540000000000019</v>
      </c>
      <c r="AG20" s="13">
        <v>3206.1266000000005</v>
      </c>
      <c r="AH20" s="13">
        <v>2.3300000000000001E-2</v>
      </c>
      <c r="AI20" s="13">
        <v>2.3300000000000001E-2</v>
      </c>
      <c r="AJ20" s="13">
        <v>1218.9162000000001</v>
      </c>
      <c r="AK20" s="13">
        <v>7.4793000000000012</v>
      </c>
      <c r="AL20" s="13">
        <v>2.3300000000000001E-2</v>
      </c>
      <c r="AM20" s="13">
        <v>0</v>
      </c>
      <c r="AO20">
        <v>3</v>
      </c>
      <c r="AP20" s="13">
        <f t="shared" si="1"/>
        <v>35.136400000000002</v>
      </c>
      <c r="AQ20" s="13">
        <f t="shared" si="2"/>
        <v>2692.6412</v>
      </c>
      <c r="AR20" s="13">
        <f t="shared" si="3"/>
        <v>15827.457</v>
      </c>
      <c r="AS20" s="13">
        <f t="shared" si="4"/>
        <v>301.17580000000004</v>
      </c>
      <c r="AT20" s="13">
        <f t="shared" si="5"/>
        <v>17768.5334</v>
      </c>
      <c r="AU20" s="13">
        <f t="shared" si="6"/>
        <v>0.23300000000000004</v>
      </c>
      <c r="AV20" s="13">
        <f t="shared" si="7"/>
        <v>0.23300000000000004</v>
      </c>
      <c r="AW20" s="13">
        <f t="shared" si="8"/>
        <v>5668.540500000001</v>
      </c>
      <c r="AX20" s="13">
        <f t="shared" si="9"/>
        <v>7.6890000000000009</v>
      </c>
      <c r="AY20" s="13">
        <f t="shared" si="10"/>
        <v>0.23300000000000004</v>
      </c>
      <c r="AZ20" s="13">
        <f t="shared" si="11"/>
        <v>0.20970000000000003</v>
      </c>
    </row>
    <row r="21" spans="2:52" x14ac:dyDescent="0.3">
      <c r="B21">
        <v>4</v>
      </c>
      <c r="C21" s="13">
        <f>'time period'!D20*'Factoring table'!$D$9</f>
        <v>141.12809999999999</v>
      </c>
      <c r="D21" s="13">
        <f>'time period'!E20*'Factoring table'!$D$9</f>
        <v>101454.53760000001</v>
      </c>
      <c r="E21" s="13">
        <f>'time period'!F20*'Factoring table'!$D$9</f>
        <v>7.9686000000000012</v>
      </c>
      <c r="F21" s="13">
        <f>'time period'!G20*'Factoring table'!$D$9</f>
        <v>83042.248500000016</v>
      </c>
      <c r="G21" s="13">
        <f>'time period'!H20*'Factoring table'!$D$9</f>
        <v>184.11660000000001</v>
      </c>
      <c r="H21" s="13">
        <f>'time period'!I20*'Factoring table'!$D$9</f>
        <v>1100.0862</v>
      </c>
      <c r="I21" s="13">
        <f>'time period'!J20*'Factoring table'!$D$9</f>
        <v>66376.550700000007</v>
      </c>
      <c r="J21" s="13">
        <f>'time period'!K20*'Factoring table'!$D$9</f>
        <v>16.3566</v>
      </c>
      <c r="K21" s="13">
        <f>'time period'!L20*'Factoring table'!$D$9</f>
        <v>0.20970000000000003</v>
      </c>
      <c r="L21" s="13">
        <f>'time period'!M20*'Factoring table'!$D$9</f>
        <v>0</v>
      </c>
      <c r="M21" s="13">
        <f>'time period'!N20*'Factoring table'!$D$9</f>
        <v>0.20970000000000003</v>
      </c>
      <c r="O21">
        <v>4</v>
      </c>
      <c r="P21" s="13">
        <f>'time period'!D20*'Factoring table'!$D$10</f>
        <v>15.680900000000001</v>
      </c>
      <c r="Q21" s="13">
        <f>'time period'!E20*'Factoring table'!$D$10</f>
        <v>11272.726400000001</v>
      </c>
      <c r="R21" s="13">
        <f>'time period'!F20*'Factoring table'!$D$10</f>
        <v>0.88540000000000019</v>
      </c>
      <c r="S21" s="13">
        <f>'time period'!G20*'Factoring table'!$D$10</f>
        <v>9226.9165000000012</v>
      </c>
      <c r="T21" s="13">
        <f>'time period'!H20*'Factoring table'!$D$10</f>
        <v>20.457400000000003</v>
      </c>
      <c r="U21" s="13">
        <f>'time period'!I20*'Factoring table'!$D$10</f>
        <v>122.23180000000001</v>
      </c>
      <c r="V21" s="13">
        <f>'time period'!J20*'Factoring table'!$D$10</f>
        <v>7375.1723000000002</v>
      </c>
      <c r="W21" s="13">
        <f>'time period'!K20*'Factoring table'!$D$10</f>
        <v>1.8174000000000001</v>
      </c>
      <c r="X21" s="13">
        <f>'time period'!L20*'Factoring table'!$D$10</f>
        <v>2.3300000000000001E-2</v>
      </c>
      <c r="Y21" s="13">
        <f>'time period'!M20*'Factoring table'!$D$10</f>
        <v>0</v>
      </c>
      <c r="Z21" s="13">
        <f>'time period'!N20*'Factoring table'!$D$10</f>
        <v>2.3300000000000001E-2</v>
      </c>
      <c r="AB21">
        <v>4</v>
      </c>
      <c r="AC21" s="13">
        <v>45.062200000000004</v>
      </c>
      <c r="AD21" s="13">
        <v>4433.7336999999998</v>
      </c>
      <c r="AE21" s="13">
        <v>33.365600000000001</v>
      </c>
      <c r="AF21" s="13">
        <v>9226.9165000000012</v>
      </c>
      <c r="AG21" s="13">
        <v>740.98660000000007</v>
      </c>
      <c r="AH21" s="13">
        <v>1.9805000000000001</v>
      </c>
      <c r="AI21" s="13">
        <v>11454.839200000002</v>
      </c>
      <c r="AJ21" s="13">
        <v>46.343700000000005</v>
      </c>
      <c r="AK21" s="13">
        <v>18.593399999999999</v>
      </c>
      <c r="AL21" s="13">
        <v>2.3300000000000001E-2</v>
      </c>
      <c r="AM21" s="13">
        <v>4.6600000000000003E-2</v>
      </c>
      <c r="AO21">
        <v>4</v>
      </c>
      <c r="AP21" s="13">
        <f t="shared" si="1"/>
        <v>186.19029999999998</v>
      </c>
      <c r="AQ21" s="13">
        <f t="shared" si="2"/>
        <v>105888.27130000001</v>
      </c>
      <c r="AR21" s="13">
        <f t="shared" si="3"/>
        <v>41.334200000000003</v>
      </c>
      <c r="AS21" s="13">
        <f t="shared" si="4"/>
        <v>92269.165000000023</v>
      </c>
      <c r="AT21" s="13">
        <f t="shared" si="5"/>
        <v>925.10320000000002</v>
      </c>
      <c r="AU21" s="13">
        <f t="shared" si="6"/>
        <v>1102.0666999999999</v>
      </c>
      <c r="AV21" s="13">
        <f t="shared" si="7"/>
        <v>77831.389900000009</v>
      </c>
      <c r="AW21" s="13">
        <f t="shared" si="8"/>
        <v>62.700300000000006</v>
      </c>
      <c r="AX21" s="13">
        <f t="shared" si="9"/>
        <v>18.803100000000001</v>
      </c>
      <c r="AY21" s="13">
        <f t="shared" si="10"/>
        <v>2.3300000000000001E-2</v>
      </c>
      <c r="AZ21" s="13">
        <f t="shared" si="11"/>
        <v>0.25630000000000003</v>
      </c>
    </row>
    <row r="22" spans="2:52" x14ac:dyDescent="0.3">
      <c r="B22">
        <v>5</v>
      </c>
      <c r="C22" s="13">
        <f>'time period'!D21*'Factoring table'!$D$9</f>
        <v>98.978400000000008</v>
      </c>
      <c r="D22" s="13">
        <f>'time period'!E21*'Factoring table'!$D$9</f>
        <v>6684.3972000000003</v>
      </c>
      <c r="E22" s="13">
        <f>'time period'!F21*'Factoring table'!$D$9</f>
        <v>28855.139400000004</v>
      </c>
      <c r="F22" s="13">
        <f>'time period'!G21*'Factoring table'!$D$9</f>
        <v>6668.8793999999998</v>
      </c>
      <c r="G22" s="13">
        <f>'time period'!H21*'Factoring table'!$D$9</f>
        <v>10860.7824</v>
      </c>
      <c r="H22" s="13">
        <f>'time period'!I21*'Factoring table'!$D$9</f>
        <v>5.6619000000000002</v>
      </c>
      <c r="I22" s="13">
        <f>'time period'!J21*'Factoring table'!$D$9</f>
        <v>3.5649000000000002</v>
      </c>
      <c r="J22" s="13">
        <f>'time period'!K21*'Factoring table'!$D$9</f>
        <v>4047.6294000000003</v>
      </c>
      <c r="K22" s="13">
        <f>'time period'!L21*'Factoring table'!$D$9</f>
        <v>0.6291000000000001</v>
      </c>
      <c r="L22" s="13">
        <f>'time period'!M21*'Factoring table'!$D$9</f>
        <v>0.20970000000000003</v>
      </c>
      <c r="M22" s="13">
        <f>'time period'!N21*'Factoring table'!$D$9</f>
        <v>0.20970000000000003</v>
      </c>
      <c r="O22">
        <v>5</v>
      </c>
      <c r="P22" s="13">
        <f>'time period'!D21*'Factoring table'!$D$10</f>
        <v>10.9976</v>
      </c>
      <c r="Q22" s="13">
        <f>'time period'!E21*'Factoring table'!$D$10</f>
        <v>742.71080000000006</v>
      </c>
      <c r="R22" s="13">
        <f>'time period'!F21*'Factoring table'!$D$10</f>
        <v>3206.1266000000005</v>
      </c>
      <c r="S22" s="13">
        <f>'time period'!G21*'Factoring table'!$D$10</f>
        <v>740.98660000000007</v>
      </c>
      <c r="T22" s="13">
        <f>'time period'!H21*'Factoring table'!$D$10</f>
        <v>1206.7536</v>
      </c>
      <c r="U22" s="13">
        <f>'time period'!I21*'Factoring table'!$D$10</f>
        <v>0.6291000000000001</v>
      </c>
      <c r="V22" s="13">
        <f>'time period'!J21*'Factoring table'!$D$10</f>
        <v>0.39610000000000006</v>
      </c>
      <c r="W22" s="13">
        <f>'time period'!K21*'Factoring table'!$D$10</f>
        <v>449.73660000000001</v>
      </c>
      <c r="X22" s="13">
        <f>'time period'!L21*'Factoring table'!$D$10</f>
        <v>6.9900000000000004E-2</v>
      </c>
      <c r="Y22" s="13">
        <f>'time period'!M21*'Factoring table'!$D$10</f>
        <v>2.3300000000000001E-2</v>
      </c>
      <c r="Z22" s="13">
        <f>'time period'!N21*'Factoring table'!$D$10</f>
        <v>2.3300000000000001E-2</v>
      </c>
      <c r="AB22">
        <v>5</v>
      </c>
      <c r="AC22" s="13">
        <v>0.81550000000000011</v>
      </c>
      <c r="AD22" s="13">
        <v>4.1241000000000003</v>
      </c>
      <c r="AE22" s="13">
        <v>1618.0452000000002</v>
      </c>
      <c r="AF22" s="13">
        <v>20.457400000000003</v>
      </c>
      <c r="AG22" s="13">
        <v>1206.7536</v>
      </c>
      <c r="AH22" s="13">
        <v>0</v>
      </c>
      <c r="AI22" s="13">
        <v>2.3300000000000001E-2</v>
      </c>
      <c r="AJ22" s="13">
        <v>252.40890000000002</v>
      </c>
      <c r="AK22" s="13">
        <v>0.25630000000000003</v>
      </c>
      <c r="AL22" s="13">
        <v>2.3300000000000001E-2</v>
      </c>
      <c r="AM22" s="13">
        <v>2.3300000000000001E-2</v>
      </c>
      <c r="AO22">
        <v>5</v>
      </c>
      <c r="AP22" s="13">
        <f t="shared" si="1"/>
        <v>99.793900000000008</v>
      </c>
      <c r="AQ22" s="13">
        <f t="shared" si="2"/>
        <v>6688.5213000000003</v>
      </c>
      <c r="AR22" s="13">
        <f t="shared" si="3"/>
        <v>30473.184600000004</v>
      </c>
      <c r="AS22" s="13">
        <f t="shared" si="4"/>
        <v>6689.3368</v>
      </c>
      <c r="AT22" s="13">
        <f t="shared" si="5"/>
        <v>12067.536</v>
      </c>
      <c r="AU22" s="13">
        <f t="shared" si="6"/>
        <v>5.6619000000000002</v>
      </c>
      <c r="AV22" s="13">
        <f t="shared" si="7"/>
        <v>3.5882000000000001</v>
      </c>
      <c r="AW22" s="13">
        <f t="shared" si="8"/>
        <v>4300.0383000000002</v>
      </c>
      <c r="AX22" s="13">
        <f t="shared" si="9"/>
        <v>0.88540000000000019</v>
      </c>
      <c r="AY22" s="13">
        <f t="shared" si="10"/>
        <v>0.23300000000000004</v>
      </c>
      <c r="AZ22" s="13">
        <f t="shared" si="11"/>
        <v>0.23300000000000004</v>
      </c>
    </row>
    <row r="23" spans="2:52" x14ac:dyDescent="0.3">
      <c r="B23">
        <v>6</v>
      </c>
      <c r="C23" s="13">
        <f>'time period'!D22*'Factoring table'!$D$9</f>
        <v>4.4037000000000006</v>
      </c>
      <c r="D23" s="13">
        <f>'time period'!E22*'Factoring table'!$D$9</f>
        <v>58.296600000000005</v>
      </c>
      <c r="E23" s="13">
        <f>'time period'!F22*'Factoring table'!$D$9</f>
        <v>0.20970000000000003</v>
      </c>
      <c r="F23" s="13">
        <f>'time period'!G22*'Factoring table'!$D$9</f>
        <v>17.8245</v>
      </c>
      <c r="G23" s="13">
        <f>'time period'!H22*'Factoring table'!$D$9</f>
        <v>0</v>
      </c>
      <c r="H23" s="13">
        <f>'time period'!I22*'Factoring table'!$D$9</f>
        <v>349974.62099999998</v>
      </c>
      <c r="I23" s="13">
        <f>'time period'!J22*'Factoring table'!$D$9</f>
        <v>128.3364</v>
      </c>
      <c r="J23" s="13">
        <f>'time period'!K22*'Factoring table'!$D$9</f>
        <v>0.20970000000000003</v>
      </c>
      <c r="K23" s="13">
        <f>'time period'!L22*'Factoring table'!$D$9</f>
        <v>0.20970000000000003</v>
      </c>
      <c r="L23" s="13">
        <f>'time period'!M22*'Factoring table'!$D$9</f>
        <v>0.20970000000000003</v>
      </c>
      <c r="M23" s="13">
        <f>'time period'!N22*'Factoring table'!$D$9</f>
        <v>0.20970000000000003</v>
      </c>
      <c r="O23">
        <v>6</v>
      </c>
      <c r="P23" s="13">
        <f>'time period'!D22*'Factoring table'!$D$10</f>
        <v>0.48930000000000007</v>
      </c>
      <c r="Q23" s="13">
        <f>'time period'!E22*'Factoring table'!$D$10</f>
        <v>6.4774000000000003</v>
      </c>
      <c r="R23" s="13">
        <f>'time period'!F22*'Factoring table'!$D$10</f>
        <v>2.3300000000000001E-2</v>
      </c>
      <c r="S23" s="13">
        <f>'time period'!G22*'Factoring table'!$D$10</f>
        <v>1.9805000000000001</v>
      </c>
      <c r="T23" s="13">
        <f>'time period'!H22*'Factoring table'!$D$10</f>
        <v>0</v>
      </c>
      <c r="U23" s="13">
        <f>'time period'!I22*'Factoring table'!$D$10</f>
        <v>38886.069000000003</v>
      </c>
      <c r="V23" s="13">
        <f>'time period'!J22*'Factoring table'!$D$10</f>
        <v>14.259600000000001</v>
      </c>
      <c r="W23" s="13">
        <f>'time period'!K22*'Factoring table'!$D$10</f>
        <v>2.3300000000000001E-2</v>
      </c>
      <c r="X23" s="13">
        <f>'time period'!L22*'Factoring table'!$D$10</f>
        <v>2.3300000000000001E-2</v>
      </c>
      <c r="Y23" s="13">
        <f>'time period'!M22*'Factoring table'!$D$10</f>
        <v>2.3300000000000001E-2</v>
      </c>
      <c r="Z23" s="13">
        <f>'time period'!N22*'Factoring table'!$D$10</f>
        <v>2.3300000000000001E-2</v>
      </c>
      <c r="AB23">
        <v>6</v>
      </c>
      <c r="AC23" s="13">
        <v>162.33110000000002</v>
      </c>
      <c r="AD23" s="13">
        <v>159.72150000000002</v>
      </c>
      <c r="AE23" s="13">
        <v>2.3300000000000001E-2</v>
      </c>
      <c r="AF23" s="13">
        <v>122.23180000000001</v>
      </c>
      <c r="AG23" s="13">
        <v>0.6291000000000001</v>
      </c>
      <c r="AH23" s="13">
        <v>38886.069000000003</v>
      </c>
      <c r="AI23" s="13">
        <v>2038.2607</v>
      </c>
      <c r="AJ23" s="13">
        <v>8.1317000000000004</v>
      </c>
      <c r="AK23" s="13">
        <v>20.434100000000001</v>
      </c>
      <c r="AL23" s="13">
        <v>2.3300000000000001E-2</v>
      </c>
      <c r="AM23" s="13">
        <v>0.13980000000000001</v>
      </c>
      <c r="AO23">
        <v>6</v>
      </c>
      <c r="AP23" s="13">
        <f t="shared" si="1"/>
        <v>166.73480000000001</v>
      </c>
      <c r="AQ23" s="13">
        <f t="shared" si="2"/>
        <v>218.01810000000003</v>
      </c>
      <c r="AR23" s="13">
        <f t="shared" si="3"/>
        <v>0.23300000000000004</v>
      </c>
      <c r="AS23" s="13">
        <f t="shared" si="4"/>
        <v>140.05630000000002</v>
      </c>
      <c r="AT23" s="13">
        <f t="shared" si="5"/>
        <v>0.6291000000000001</v>
      </c>
      <c r="AU23" s="13">
        <f t="shared" si="6"/>
        <v>388860.69</v>
      </c>
      <c r="AV23" s="13">
        <f t="shared" si="7"/>
        <v>2166.5971</v>
      </c>
      <c r="AW23" s="13">
        <f t="shared" si="8"/>
        <v>8.3414000000000001</v>
      </c>
      <c r="AX23" s="13">
        <f t="shared" si="9"/>
        <v>20.643800000000002</v>
      </c>
      <c r="AY23" s="13">
        <f t="shared" si="10"/>
        <v>0.23300000000000004</v>
      </c>
      <c r="AZ23" s="13">
        <f t="shared" si="11"/>
        <v>0.34950000000000003</v>
      </c>
    </row>
    <row r="24" spans="2:52" x14ac:dyDescent="0.3">
      <c r="B24">
        <v>7</v>
      </c>
      <c r="C24" s="13">
        <f>'time period'!D23*'Factoring table'!$D$9</f>
        <v>3.1455000000000002</v>
      </c>
      <c r="D24" s="13">
        <f>'time period'!E23*'Factoring table'!$D$9</f>
        <v>375.7824</v>
      </c>
      <c r="E24" s="13">
        <f>'time period'!F23*'Factoring table'!$D$9</f>
        <v>0.20970000000000003</v>
      </c>
      <c r="F24" s="13">
        <f>'time period'!G23*'Factoring table'!$D$9</f>
        <v>103093.5528</v>
      </c>
      <c r="G24" s="13">
        <f>'time period'!H23*'Factoring table'!$D$9</f>
        <v>0.20970000000000003</v>
      </c>
      <c r="H24" s="13">
        <f>'time period'!I23*'Factoring table'!$D$9</f>
        <v>18344.346300000001</v>
      </c>
      <c r="I24" s="13">
        <f>'time period'!J23*'Factoring table'!$D$9</f>
        <v>36992.967299999997</v>
      </c>
      <c r="J24" s="13">
        <f>'time period'!K23*'Factoring table'!$D$9</f>
        <v>0.41940000000000005</v>
      </c>
      <c r="K24" s="13">
        <f>'time period'!L23*'Factoring table'!$D$9</f>
        <v>0.20970000000000003</v>
      </c>
      <c r="L24" s="13">
        <f>'time period'!M23*'Factoring table'!$D$9</f>
        <v>0.20970000000000003</v>
      </c>
      <c r="M24" s="13">
        <f>'time period'!N23*'Factoring table'!$D$9</f>
        <v>0.20970000000000003</v>
      </c>
      <c r="O24">
        <v>7</v>
      </c>
      <c r="P24" s="13">
        <f>'time period'!D23*'Factoring table'!$D$10</f>
        <v>0.34950000000000003</v>
      </c>
      <c r="Q24" s="13">
        <f>'time period'!E23*'Factoring table'!$D$10</f>
        <v>41.753600000000006</v>
      </c>
      <c r="R24" s="13">
        <f>'time period'!F23*'Factoring table'!$D$10</f>
        <v>2.3300000000000001E-2</v>
      </c>
      <c r="S24" s="13">
        <f>'time period'!G23*'Factoring table'!$D$10</f>
        <v>11454.839200000002</v>
      </c>
      <c r="T24" s="13">
        <f>'time period'!H23*'Factoring table'!$D$10</f>
        <v>2.3300000000000001E-2</v>
      </c>
      <c r="U24" s="13">
        <f>'time period'!I23*'Factoring table'!$D$10</f>
        <v>2038.2607</v>
      </c>
      <c r="V24" s="13">
        <f>'time period'!J23*'Factoring table'!$D$10</f>
        <v>4110.3297000000002</v>
      </c>
      <c r="W24" s="13">
        <f>'time period'!K23*'Factoring table'!$D$10</f>
        <v>4.6600000000000003E-2</v>
      </c>
      <c r="X24" s="13">
        <f>'time period'!L23*'Factoring table'!$D$10</f>
        <v>2.3300000000000001E-2</v>
      </c>
      <c r="Y24" s="13">
        <f>'time period'!M23*'Factoring table'!$D$10</f>
        <v>2.3300000000000001E-2</v>
      </c>
      <c r="Z24" s="13">
        <f>'time period'!N23*'Factoring table'!$D$10</f>
        <v>2.3300000000000001E-2</v>
      </c>
      <c r="AB24">
        <v>7</v>
      </c>
      <c r="AC24" s="13">
        <v>0.65240000000000009</v>
      </c>
      <c r="AD24" s="13">
        <v>7.4327000000000005</v>
      </c>
      <c r="AE24" s="13">
        <v>2.3300000000000001E-2</v>
      </c>
      <c r="AF24" s="13">
        <v>7375.1723000000002</v>
      </c>
      <c r="AG24" s="13">
        <v>0.39610000000000006</v>
      </c>
      <c r="AH24" s="13">
        <v>14.259600000000001</v>
      </c>
      <c r="AI24" s="13">
        <v>4110.3297000000002</v>
      </c>
      <c r="AJ24" s="13">
        <v>0.23300000000000001</v>
      </c>
      <c r="AK24" s="13">
        <v>0.60580000000000012</v>
      </c>
      <c r="AL24" s="13">
        <v>2.3300000000000001E-2</v>
      </c>
      <c r="AM24" s="13">
        <v>2.3300000000000001E-2</v>
      </c>
      <c r="AO24">
        <v>7</v>
      </c>
      <c r="AP24" s="13">
        <f t="shared" si="1"/>
        <v>3.7979000000000003</v>
      </c>
      <c r="AQ24" s="13">
        <f t="shared" si="2"/>
        <v>383.21510000000001</v>
      </c>
      <c r="AR24" s="13">
        <f t="shared" si="3"/>
        <v>0.23300000000000004</v>
      </c>
      <c r="AS24" s="13">
        <f t="shared" si="4"/>
        <v>110468.72510000001</v>
      </c>
      <c r="AT24" s="13">
        <f t="shared" si="5"/>
        <v>0.60580000000000012</v>
      </c>
      <c r="AU24" s="13">
        <f t="shared" si="6"/>
        <v>18358.605900000002</v>
      </c>
      <c r="AV24" s="13">
        <f t="shared" si="7"/>
        <v>41103.296999999999</v>
      </c>
      <c r="AW24" s="13">
        <f t="shared" si="8"/>
        <v>0.65240000000000009</v>
      </c>
      <c r="AX24" s="13">
        <f t="shared" si="9"/>
        <v>0.81550000000000011</v>
      </c>
      <c r="AY24" s="13">
        <f t="shared" si="10"/>
        <v>0.23300000000000004</v>
      </c>
      <c r="AZ24" s="13">
        <f t="shared" si="11"/>
        <v>0.23300000000000004</v>
      </c>
    </row>
    <row r="25" spans="2:52" x14ac:dyDescent="0.3">
      <c r="B25">
        <v>8</v>
      </c>
      <c r="C25" s="13">
        <f>'time period'!D24*'Factoring table'!$D$9</f>
        <v>6977.9772000000003</v>
      </c>
      <c r="D25" s="13">
        <f>'time period'!E24*'Factoring table'!$D$9</f>
        <v>75684.923999999999</v>
      </c>
      <c r="E25" s="13">
        <f>'time period'!F24*'Factoring table'!$D$9</f>
        <v>10970.245800000001</v>
      </c>
      <c r="F25" s="13">
        <f>'time period'!G24*'Factoring table'!$D$9</f>
        <v>417.0933</v>
      </c>
      <c r="G25" s="13">
        <f>'time period'!H24*'Factoring table'!$D$9</f>
        <v>2271.6801</v>
      </c>
      <c r="H25" s="13">
        <f>'time period'!I24*'Factoring table'!$D$9</f>
        <v>73.185300000000012</v>
      </c>
      <c r="I25" s="13">
        <f>'time period'!J24*'Factoring table'!$D$9</f>
        <v>2.097</v>
      </c>
      <c r="J25" s="13">
        <f>'time period'!K24*'Factoring table'!$D$9</f>
        <v>228431.87190000003</v>
      </c>
      <c r="K25" s="13">
        <f>'time period'!L24*'Factoring table'!$D$9</f>
        <v>18.453600000000002</v>
      </c>
      <c r="L25" s="13">
        <f>'time period'!M24*'Factoring table'!$D$9</f>
        <v>0</v>
      </c>
      <c r="M25" s="13">
        <f>'time period'!N24*'Factoring table'!$D$9</f>
        <v>3.3552000000000004</v>
      </c>
      <c r="O25">
        <v>8</v>
      </c>
      <c r="P25" s="13">
        <f>'time period'!D24*'Factoring table'!$D$10</f>
        <v>775.33080000000007</v>
      </c>
      <c r="Q25" s="13">
        <f>'time period'!E24*'Factoring table'!$D$10</f>
        <v>8409.4359999999997</v>
      </c>
      <c r="R25" s="13">
        <f>'time period'!F24*'Factoring table'!$D$10</f>
        <v>1218.9162000000001</v>
      </c>
      <c r="S25" s="13">
        <f>'time period'!G24*'Factoring table'!$D$10</f>
        <v>46.343700000000005</v>
      </c>
      <c r="T25" s="13">
        <f>'time period'!H24*'Factoring table'!$D$10</f>
        <v>252.40890000000002</v>
      </c>
      <c r="U25" s="13">
        <f>'time period'!I24*'Factoring table'!$D$10</f>
        <v>8.1317000000000004</v>
      </c>
      <c r="V25" s="13">
        <f>'time period'!J24*'Factoring table'!$D$10</f>
        <v>0.23300000000000001</v>
      </c>
      <c r="W25" s="13">
        <f>'time period'!K24*'Factoring table'!$D$10</f>
        <v>25381.319100000004</v>
      </c>
      <c r="X25" s="13">
        <f>'time period'!L24*'Factoring table'!$D$10</f>
        <v>2.0504000000000002</v>
      </c>
      <c r="Y25" s="13">
        <f>'time period'!M24*'Factoring table'!$D$10</f>
        <v>0</v>
      </c>
      <c r="Z25" s="13">
        <f>'time period'!N24*'Factoring table'!$D$10</f>
        <v>0.37280000000000002</v>
      </c>
      <c r="AB25">
        <v>8</v>
      </c>
      <c r="AC25" s="13">
        <v>33.738400000000006</v>
      </c>
      <c r="AD25" s="13">
        <v>89.821500000000015</v>
      </c>
      <c r="AE25" s="13">
        <v>494.40270000000004</v>
      </c>
      <c r="AF25" s="13">
        <v>1.8174000000000001</v>
      </c>
      <c r="AG25" s="13">
        <v>449.73660000000001</v>
      </c>
      <c r="AH25" s="13">
        <v>2.3300000000000001E-2</v>
      </c>
      <c r="AI25" s="13">
        <v>4.6600000000000003E-2</v>
      </c>
      <c r="AJ25" s="13">
        <v>25381.319100000004</v>
      </c>
      <c r="AK25" s="13">
        <v>623.76430000000005</v>
      </c>
      <c r="AL25" s="13">
        <v>0</v>
      </c>
      <c r="AM25" s="13">
        <v>2.3067000000000002</v>
      </c>
      <c r="AO25">
        <v>8</v>
      </c>
      <c r="AP25" s="13">
        <f t="shared" si="1"/>
        <v>7011.7156000000004</v>
      </c>
      <c r="AQ25" s="13">
        <f t="shared" si="2"/>
        <v>75774.745500000005</v>
      </c>
      <c r="AR25" s="13">
        <f t="shared" si="3"/>
        <v>11464.648500000001</v>
      </c>
      <c r="AS25" s="13">
        <f t="shared" si="4"/>
        <v>418.91070000000002</v>
      </c>
      <c r="AT25" s="13">
        <f t="shared" si="5"/>
        <v>2721.4167000000002</v>
      </c>
      <c r="AU25" s="13">
        <f t="shared" si="6"/>
        <v>73.208600000000018</v>
      </c>
      <c r="AV25" s="13">
        <f t="shared" si="7"/>
        <v>2.1436000000000002</v>
      </c>
      <c r="AW25" s="13">
        <f t="shared" si="8"/>
        <v>253813.19100000002</v>
      </c>
      <c r="AX25" s="13">
        <f t="shared" si="9"/>
        <v>642.2179000000001</v>
      </c>
      <c r="AY25" s="13">
        <f t="shared" si="10"/>
        <v>0</v>
      </c>
      <c r="AZ25" s="13">
        <f t="shared" si="11"/>
        <v>5.661900000000001</v>
      </c>
    </row>
    <row r="26" spans="2:52" x14ac:dyDescent="0.3">
      <c r="B26">
        <v>9</v>
      </c>
      <c r="C26" s="13">
        <f>'time period'!D25*'Factoring table'!$D$9</f>
        <v>7637.9031000000014</v>
      </c>
      <c r="D26" s="13">
        <f>'time period'!E25*'Factoring table'!$D$9</f>
        <v>9195.9740999999995</v>
      </c>
      <c r="E26" s="13">
        <f>'time period'!F25*'Factoring table'!$D$9</f>
        <v>67.313700000000011</v>
      </c>
      <c r="F26" s="13">
        <f>'time period'!G25*'Factoring table'!$D$9</f>
        <v>167.34059999999999</v>
      </c>
      <c r="G26" s="13">
        <f>'time period'!H25*'Factoring table'!$D$9</f>
        <v>2.3067000000000002</v>
      </c>
      <c r="H26" s="13">
        <f>'time period'!I25*'Factoring table'!$D$9</f>
        <v>183.90690000000001</v>
      </c>
      <c r="I26" s="13">
        <f>'time period'!J25*'Factoring table'!$D$9</f>
        <v>5.4522000000000004</v>
      </c>
      <c r="J26" s="13">
        <f>'time period'!K25*'Factoring table'!$D$9</f>
        <v>5613.8787000000002</v>
      </c>
      <c r="K26" s="13">
        <f>'time period'!L25*'Factoring table'!$D$9</f>
        <v>37.116900000000001</v>
      </c>
      <c r="L26" s="13">
        <f>'time period'!M25*'Factoring table'!$D$9</f>
        <v>677.54070000000013</v>
      </c>
      <c r="M26" s="13">
        <f>'time period'!N25*'Factoring table'!$D$9</f>
        <v>26831.953800000003</v>
      </c>
      <c r="O26">
        <v>9</v>
      </c>
      <c r="P26" s="13">
        <f>'time period'!D25*'Factoring table'!$D$10</f>
        <v>848.6559000000002</v>
      </c>
      <c r="Q26" s="13">
        <f>'time period'!E25*'Factoring table'!$D$10</f>
        <v>1021.7749</v>
      </c>
      <c r="R26" s="13">
        <f>'time period'!F25*'Factoring table'!$D$10</f>
        <v>7.4793000000000012</v>
      </c>
      <c r="S26" s="13">
        <f>'time period'!G25*'Factoring table'!$D$10</f>
        <v>18.593399999999999</v>
      </c>
      <c r="T26" s="13">
        <f>'time period'!H25*'Factoring table'!$D$10</f>
        <v>0.25630000000000003</v>
      </c>
      <c r="U26" s="13">
        <f>'time period'!I25*'Factoring table'!$D$10</f>
        <v>20.434100000000001</v>
      </c>
      <c r="V26" s="13">
        <f>'time period'!J25*'Factoring table'!$D$10</f>
        <v>0.60580000000000012</v>
      </c>
      <c r="W26" s="13">
        <f>'time period'!K25*'Factoring table'!$D$10</f>
        <v>623.76430000000005</v>
      </c>
      <c r="X26" s="13">
        <f>'time period'!L25*'Factoring table'!$D$10</f>
        <v>4.1241000000000003</v>
      </c>
      <c r="Y26" s="13">
        <f>'time period'!M25*'Factoring table'!$D$10</f>
        <v>75.282300000000006</v>
      </c>
      <c r="Z26" s="13">
        <f>'time period'!N25*'Factoring table'!$D$10</f>
        <v>2981.3282000000004</v>
      </c>
      <c r="AB26">
        <v>9</v>
      </c>
      <c r="AC26" s="13">
        <v>4.3338000000000001</v>
      </c>
      <c r="AD26" s="13">
        <v>0.51260000000000006</v>
      </c>
      <c r="AE26" s="13">
        <v>2.3300000000000001E-2</v>
      </c>
      <c r="AF26" s="13">
        <v>2.3300000000000001E-2</v>
      </c>
      <c r="AG26" s="13">
        <v>6.9900000000000004E-2</v>
      </c>
      <c r="AH26" s="13">
        <v>2.3300000000000001E-2</v>
      </c>
      <c r="AI26" s="13">
        <v>2.3300000000000001E-2</v>
      </c>
      <c r="AJ26" s="13">
        <v>2.0504000000000002</v>
      </c>
      <c r="AK26" s="13">
        <v>4.1241000000000003</v>
      </c>
      <c r="AL26" s="13">
        <v>875.07810000000018</v>
      </c>
      <c r="AM26" s="13">
        <v>5139.3509000000013</v>
      </c>
      <c r="AO26">
        <v>9</v>
      </c>
      <c r="AP26" s="13">
        <f t="shared" si="1"/>
        <v>7642.2369000000017</v>
      </c>
      <c r="AQ26" s="13">
        <f t="shared" si="2"/>
        <v>9196.4866999999995</v>
      </c>
      <c r="AR26" s="13">
        <f t="shared" si="3"/>
        <v>67.337000000000018</v>
      </c>
      <c r="AS26" s="13">
        <f t="shared" si="4"/>
        <v>167.3639</v>
      </c>
      <c r="AT26" s="13">
        <f t="shared" si="5"/>
        <v>2.3766000000000003</v>
      </c>
      <c r="AU26" s="13">
        <f t="shared" si="6"/>
        <v>183.93020000000001</v>
      </c>
      <c r="AV26" s="13">
        <f t="shared" si="7"/>
        <v>5.4755000000000003</v>
      </c>
      <c r="AW26" s="13">
        <f t="shared" si="8"/>
        <v>5615.9291000000003</v>
      </c>
      <c r="AX26" s="13">
        <f t="shared" si="9"/>
        <v>41.241</v>
      </c>
      <c r="AY26" s="13">
        <f t="shared" si="10"/>
        <v>1552.6188000000002</v>
      </c>
      <c r="AZ26" s="13">
        <f t="shared" si="11"/>
        <v>31971.304700000004</v>
      </c>
    </row>
    <row r="27" spans="2:52" x14ac:dyDescent="0.3">
      <c r="B27">
        <v>10</v>
      </c>
      <c r="C27" s="13">
        <f>'time period'!D26*'Factoring table'!$D$9</f>
        <v>30.406500000000005</v>
      </c>
      <c r="D27" s="13">
        <f>'time period'!E26*'Factoring table'!$D$9</f>
        <v>2.9358</v>
      </c>
      <c r="E27" s="13">
        <f>'time period'!F26*'Factoring table'!$D$9</f>
        <v>0.20970000000000003</v>
      </c>
      <c r="F27" s="13">
        <f>'time period'!G26*'Factoring table'!$D$9</f>
        <v>0.20970000000000003</v>
      </c>
      <c r="G27" s="13">
        <f>'time period'!H26*'Factoring table'!$D$9</f>
        <v>0.20970000000000003</v>
      </c>
      <c r="H27" s="13">
        <f>'time period'!I26*'Factoring table'!$D$9</f>
        <v>0.20970000000000003</v>
      </c>
      <c r="I27" s="13">
        <f>'time period'!J26*'Factoring table'!$D$9</f>
        <v>0.20970000000000003</v>
      </c>
      <c r="J27" s="13">
        <f>'time period'!K26*'Factoring table'!$D$9</f>
        <v>0</v>
      </c>
      <c r="K27" s="13">
        <f>'time period'!L26*'Factoring table'!$D$9</f>
        <v>7875.7029000000011</v>
      </c>
      <c r="L27" s="13">
        <f>'time period'!M26*'Factoring table'!$D$9</f>
        <v>53267.574600000007</v>
      </c>
      <c r="M27" s="13">
        <f>'time period'!N26*'Factoring table'!$D$9</f>
        <v>1919.5938000000001</v>
      </c>
      <c r="O27">
        <v>10</v>
      </c>
      <c r="P27" s="13">
        <f>'time period'!D26*'Factoring table'!$D$10</f>
        <v>3.3785000000000007</v>
      </c>
      <c r="Q27" s="13">
        <f>'time period'!E26*'Factoring table'!$D$10</f>
        <v>0.32620000000000005</v>
      </c>
      <c r="R27" s="13">
        <f>'time period'!F26*'Factoring table'!$D$10</f>
        <v>2.3300000000000001E-2</v>
      </c>
      <c r="S27" s="13">
        <f>'time period'!G26*'Factoring table'!$D$10</f>
        <v>2.3300000000000001E-2</v>
      </c>
      <c r="T27" s="13">
        <f>'time period'!H26*'Factoring table'!$D$10</f>
        <v>2.3300000000000001E-2</v>
      </c>
      <c r="U27" s="13">
        <f>'time period'!I26*'Factoring table'!$D$10</f>
        <v>2.3300000000000001E-2</v>
      </c>
      <c r="V27" s="13">
        <f>'time period'!J26*'Factoring table'!$D$10</f>
        <v>2.3300000000000001E-2</v>
      </c>
      <c r="W27" s="13">
        <f>'time period'!K26*'Factoring table'!$D$10</f>
        <v>0</v>
      </c>
      <c r="X27" s="13">
        <f>'time period'!L26*'Factoring table'!$D$10</f>
        <v>875.07810000000018</v>
      </c>
      <c r="Y27" s="13">
        <f>'time period'!M26*'Factoring table'!$D$10</f>
        <v>5918.6194000000005</v>
      </c>
      <c r="Z27" s="13">
        <f>'time period'!N26*'Factoring table'!$D$10</f>
        <v>213.28820000000002</v>
      </c>
      <c r="AB27">
        <v>10</v>
      </c>
      <c r="AC27" s="13">
        <v>2.3300000000000001E-2</v>
      </c>
      <c r="AD27" s="13">
        <v>2.3300000000000001E-2</v>
      </c>
      <c r="AE27" s="13">
        <v>2.3300000000000001E-2</v>
      </c>
      <c r="AF27" s="13">
        <v>0</v>
      </c>
      <c r="AG27" s="13">
        <v>2.3300000000000001E-2</v>
      </c>
      <c r="AH27" s="13">
        <v>2.3300000000000001E-2</v>
      </c>
      <c r="AI27" s="13">
        <v>2.3300000000000001E-2</v>
      </c>
      <c r="AJ27" s="13">
        <v>0</v>
      </c>
      <c r="AK27" s="13">
        <v>75.282300000000006</v>
      </c>
      <c r="AL27" s="13">
        <v>5918.6194000000005</v>
      </c>
      <c r="AM27" s="13">
        <v>21.319500000000005</v>
      </c>
      <c r="AO27">
        <v>10</v>
      </c>
      <c r="AP27" s="13">
        <f t="shared" si="1"/>
        <v>30.429800000000004</v>
      </c>
      <c r="AQ27" s="13">
        <f t="shared" si="2"/>
        <v>2.9590999999999998</v>
      </c>
      <c r="AR27" s="13">
        <f t="shared" si="3"/>
        <v>0.23300000000000004</v>
      </c>
      <c r="AS27" s="13">
        <f t="shared" si="4"/>
        <v>0.20970000000000003</v>
      </c>
      <c r="AT27" s="13">
        <f t="shared" si="5"/>
        <v>0.23300000000000004</v>
      </c>
      <c r="AU27" s="13">
        <f t="shared" si="6"/>
        <v>0.23300000000000004</v>
      </c>
      <c r="AV27" s="13">
        <f t="shared" si="7"/>
        <v>0.23300000000000004</v>
      </c>
      <c r="AW27" s="13">
        <f t="shared" si="8"/>
        <v>0</v>
      </c>
      <c r="AX27" s="13">
        <f t="shared" si="9"/>
        <v>7950.985200000001</v>
      </c>
      <c r="AY27" s="13">
        <f t="shared" si="10"/>
        <v>59186.19400000001</v>
      </c>
      <c r="AZ27" s="13">
        <f t="shared" si="11"/>
        <v>1940.9133000000002</v>
      </c>
    </row>
    <row r="28" spans="2:52" x14ac:dyDescent="0.3">
      <c r="B28">
        <v>11</v>
      </c>
      <c r="C28" s="13">
        <f>'time period'!D27*'Factoring table'!$D$9</f>
        <v>8777.2031999999999</v>
      </c>
      <c r="D28" s="13">
        <f>'time period'!E27*'Factoring table'!$D$9</f>
        <v>16.3566</v>
      </c>
      <c r="E28" s="13">
        <f>'time period'!F27*'Factoring table'!$D$9</f>
        <v>0</v>
      </c>
      <c r="F28" s="13">
        <f>'time period'!G27*'Factoring table'!$D$9</f>
        <v>0.41940000000000005</v>
      </c>
      <c r="G28" s="13">
        <f>'time period'!H27*'Factoring table'!$D$9</f>
        <v>0.20970000000000003</v>
      </c>
      <c r="H28" s="13">
        <f>'time period'!I27*'Factoring table'!$D$9</f>
        <v>1.2582000000000002</v>
      </c>
      <c r="I28" s="13">
        <f>'time period'!J27*'Factoring table'!$D$9</f>
        <v>0.20970000000000003</v>
      </c>
      <c r="J28" s="13">
        <f>'time period'!K27*'Factoring table'!$D$9</f>
        <v>20.760300000000001</v>
      </c>
      <c r="K28" s="13">
        <f>'time period'!L27*'Factoring table'!$D$9</f>
        <v>46254.158100000008</v>
      </c>
      <c r="L28" s="13">
        <f>'time period'!M27*'Factoring table'!$D$9</f>
        <v>191.87550000000002</v>
      </c>
      <c r="M28" s="13">
        <f>'time period'!N27*'Factoring table'!$D$9</f>
        <v>25302.821400000004</v>
      </c>
      <c r="O28">
        <v>11</v>
      </c>
      <c r="P28" s="13">
        <f>'time period'!D27*'Factoring table'!$D$10</f>
        <v>975.24480000000005</v>
      </c>
      <c r="Q28" s="13">
        <f>'time period'!E27*'Factoring table'!$D$10</f>
        <v>1.8174000000000001</v>
      </c>
      <c r="R28" s="13">
        <f>'time period'!F27*'Factoring table'!$D$10</f>
        <v>0</v>
      </c>
      <c r="S28" s="13">
        <f>'time period'!G27*'Factoring table'!$D$10</f>
        <v>4.6600000000000003E-2</v>
      </c>
      <c r="T28" s="13">
        <f>'time period'!H27*'Factoring table'!$D$10</f>
        <v>2.3300000000000001E-2</v>
      </c>
      <c r="U28" s="13">
        <f>'time period'!I27*'Factoring table'!$D$10</f>
        <v>0.13980000000000001</v>
      </c>
      <c r="V28" s="13">
        <f>'time period'!J27*'Factoring table'!$D$10</f>
        <v>2.3300000000000001E-2</v>
      </c>
      <c r="W28" s="13">
        <f>'time period'!K27*'Factoring table'!$D$10</f>
        <v>2.3067000000000002</v>
      </c>
      <c r="X28" s="13">
        <f>'time period'!L27*'Factoring table'!$D$10</f>
        <v>5139.3509000000013</v>
      </c>
      <c r="Y28" s="13">
        <f>'time period'!M27*'Factoring table'!$D$10</f>
        <v>21.319500000000005</v>
      </c>
      <c r="Z28" s="13">
        <f>'time period'!N27*'Factoring table'!$D$10</f>
        <v>2811.4246000000003</v>
      </c>
      <c r="AB28">
        <v>11</v>
      </c>
      <c r="AC28" s="13">
        <v>18.150700000000001</v>
      </c>
      <c r="AD28" s="13">
        <v>2.3300000000000001E-2</v>
      </c>
      <c r="AE28" s="13">
        <v>2.3300000000000001E-2</v>
      </c>
      <c r="AF28" s="13">
        <v>2.3300000000000001E-2</v>
      </c>
      <c r="AG28" s="13">
        <v>2.3300000000000001E-2</v>
      </c>
      <c r="AH28" s="13">
        <v>2.3300000000000001E-2</v>
      </c>
      <c r="AI28" s="13">
        <v>2.3300000000000001E-2</v>
      </c>
      <c r="AJ28" s="13">
        <v>0.37280000000000002</v>
      </c>
      <c r="AK28" s="13">
        <v>2981.3282000000004</v>
      </c>
      <c r="AL28" s="13">
        <v>213.28820000000002</v>
      </c>
      <c r="AM28" s="13">
        <v>2811.4246000000003</v>
      </c>
      <c r="AO28">
        <v>11</v>
      </c>
      <c r="AP28" s="13">
        <f t="shared" si="1"/>
        <v>8795.3539000000001</v>
      </c>
      <c r="AQ28" s="13">
        <f t="shared" si="2"/>
        <v>16.379899999999999</v>
      </c>
      <c r="AR28" s="13">
        <f t="shared" si="3"/>
        <v>2.3300000000000001E-2</v>
      </c>
      <c r="AS28" s="13">
        <f t="shared" si="4"/>
        <v>0.44270000000000004</v>
      </c>
      <c r="AT28" s="13">
        <f t="shared" si="5"/>
        <v>0.23300000000000004</v>
      </c>
      <c r="AU28" s="13">
        <f t="shared" si="6"/>
        <v>1.2815000000000003</v>
      </c>
      <c r="AV28" s="13">
        <f t="shared" si="7"/>
        <v>0.23300000000000004</v>
      </c>
      <c r="AW28" s="13">
        <f t="shared" si="8"/>
        <v>21.133100000000002</v>
      </c>
      <c r="AX28" s="13">
        <f t="shared" si="9"/>
        <v>49235.486300000011</v>
      </c>
      <c r="AY28" s="13">
        <f t="shared" si="10"/>
        <v>405.16370000000006</v>
      </c>
      <c r="AZ28" s="13">
        <f t="shared" si="11"/>
        <v>28114.246000000006</v>
      </c>
    </row>
    <row r="31" spans="2:52" x14ac:dyDescent="0.3">
      <c r="B31" t="s">
        <v>14</v>
      </c>
      <c r="C31">
        <v>1</v>
      </c>
      <c r="D31">
        <v>2</v>
      </c>
      <c r="E31">
        <v>3</v>
      </c>
      <c r="F31">
        <v>4</v>
      </c>
      <c r="G31">
        <v>5</v>
      </c>
      <c r="H31">
        <v>6</v>
      </c>
      <c r="I31">
        <v>7</v>
      </c>
      <c r="J31">
        <v>8</v>
      </c>
      <c r="K31">
        <v>9</v>
      </c>
      <c r="L31">
        <v>10</v>
      </c>
      <c r="M31">
        <v>11</v>
      </c>
      <c r="O31" t="s">
        <v>14</v>
      </c>
      <c r="P31">
        <v>1</v>
      </c>
      <c r="Q31">
        <v>2</v>
      </c>
      <c r="R31">
        <v>3</v>
      </c>
      <c r="S31">
        <v>4</v>
      </c>
      <c r="T31">
        <v>5</v>
      </c>
      <c r="U31">
        <v>6</v>
      </c>
      <c r="V31">
        <v>7</v>
      </c>
      <c r="W31">
        <v>8</v>
      </c>
      <c r="X31">
        <v>9</v>
      </c>
      <c r="Y31">
        <v>10</v>
      </c>
      <c r="Z31">
        <v>11</v>
      </c>
      <c r="AB31" t="s">
        <v>14</v>
      </c>
      <c r="AC31">
        <v>1</v>
      </c>
      <c r="AD31">
        <v>2</v>
      </c>
      <c r="AE31">
        <v>3</v>
      </c>
      <c r="AF31">
        <v>4</v>
      </c>
      <c r="AG31">
        <v>5</v>
      </c>
      <c r="AH31">
        <v>6</v>
      </c>
      <c r="AI31">
        <v>7</v>
      </c>
      <c r="AJ31">
        <v>8</v>
      </c>
      <c r="AK31">
        <v>9</v>
      </c>
      <c r="AL31">
        <v>10</v>
      </c>
      <c r="AM31">
        <v>11</v>
      </c>
      <c r="AO31" t="s">
        <v>14</v>
      </c>
      <c r="AP31">
        <v>1</v>
      </c>
      <c r="AQ31">
        <v>2</v>
      </c>
      <c r="AR31">
        <v>3</v>
      </c>
      <c r="AS31">
        <v>4</v>
      </c>
      <c r="AT31">
        <v>5</v>
      </c>
      <c r="AU31">
        <v>6</v>
      </c>
      <c r="AV31">
        <v>7</v>
      </c>
      <c r="AW31">
        <v>8</v>
      </c>
      <c r="AX31">
        <v>9</v>
      </c>
      <c r="AY31">
        <v>10</v>
      </c>
      <c r="AZ31">
        <v>11</v>
      </c>
    </row>
    <row r="32" spans="2:52" ht="15" thickBot="1" x14ac:dyDescent="0.35">
      <c r="B32">
        <v>1</v>
      </c>
      <c r="C32" s="13">
        <f>'time period'!D31*'Factoring table'!$F$9</f>
        <v>2236042.5120000001</v>
      </c>
      <c r="D32" s="13">
        <f>'time period'!E31*'Factoring table'!$F$9</f>
        <v>49271.427000000003</v>
      </c>
      <c r="E32" s="13">
        <f>'time period'!F31*'Factoring table'!$F$9</f>
        <v>7.0110000000000001</v>
      </c>
      <c r="F32" s="13">
        <f>'time period'!G31*'Factoring table'!$F$9</f>
        <v>330.714</v>
      </c>
      <c r="G32" s="13">
        <f>'time period'!H31*'Factoring table'!$F$9</f>
        <v>5.9850000000000003</v>
      </c>
      <c r="H32" s="13">
        <f>'time period'!I31*'Factoring table'!$F$9</f>
        <v>1191.3570000000002</v>
      </c>
      <c r="I32" s="13">
        <f>'time period'!J31*'Factoring table'!$F$9</f>
        <v>4.7880000000000003</v>
      </c>
      <c r="J32" s="13">
        <f>'time period'!K31*'Factoring table'!$F$9</f>
        <v>247.60800000000003</v>
      </c>
      <c r="K32" s="13">
        <f>'time period'!L31*'Factoring table'!$F$9</f>
        <v>31.806000000000001</v>
      </c>
      <c r="L32" s="13">
        <f>'time period'!M31*'Factoring table'!$F$9</f>
        <v>0.17100000000000001</v>
      </c>
      <c r="M32" s="13">
        <f>'time period'!N31*'Factoring table'!$F$9</f>
        <v>133.209</v>
      </c>
      <c r="O32">
        <v>1</v>
      </c>
      <c r="P32" s="13">
        <f>'time period'!D31*'Factoring table'!$F$10</f>
        <v>2236042.5120000001</v>
      </c>
      <c r="Q32" s="13">
        <f>'time period'!E31*'Factoring table'!$F$10</f>
        <v>49271.427000000003</v>
      </c>
      <c r="R32" s="13">
        <f>'time period'!F31*'Factoring table'!$F$10</f>
        <v>7.0110000000000001</v>
      </c>
      <c r="S32" s="13">
        <f>'time period'!G31*'Factoring table'!$F$10</f>
        <v>330.714</v>
      </c>
      <c r="T32" s="13">
        <f>'time period'!H31*'Factoring table'!$F$10</f>
        <v>5.9850000000000003</v>
      </c>
      <c r="U32" s="13">
        <f>'time period'!I31*'Factoring table'!$F$10</f>
        <v>1191.3570000000002</v>
      </c>
      <c r="V32" s="13">
        <f>'time period'!J31*'Factoring table'!$F$10</f>
        <v>4.7880000000000003</v>
      </c>
      <c r="W32" s="13">
        <f>'time period'!K31*'Factoring table'!$F$10</f>
        <v>247.60800000000003</v>
      </c>
      <c r="X32" s="13">
        <f>'time period'!L31*'Factoring table'!$F$10</f>
        <v>31.806000000000001</v>
      </c>
      <c r="Y32" s="13">
        <f>'time period'!M31*'Factoring table'!$F$10</f>
        <v>0.17100000000000001</v>
      </c>
      <c r="Z32" s="13">
        <f>'time period'!N31*'Factoring table'!$F$10</f>
        <v>133.209</v>
      </c>
      <c r="AB32">
        <v>1</v>
      </c>
      <c r="AC32" s="13">
        <f t="array" ref="AC32:AM42">TRANSPOSE(P32:Z42)</f>
        <v>2236042.5120000001</v>
      </c>
      <c r="AD32" s="13">
        <v>5462.2530000000006</v>
      </c>
      <c r="AE32" s="13">
        <v>27.873000000000001</v>
      </c>
      <c r="AF32" s="13">
        <v>115.08300000000001</v>
      </c>
      <c r="AG32" s="13">
        <v>80.712000000000003</v>
      </c>
      <c r="AH32" s="13">
        <v>3.5910000000000002</v>
      </c>
      <c r="AI32" s="13">
        <v>2.5650000000000004</v>
      </c>
      <c r="AJ32" s="13">
        <v>5690.1960000000008</v>
      </c>
      <c r="AK32" s="13">
        <v>6228.3330000000005</v>
      </c>
      <c r="AL32" s="13">
        <v>24.795000000000002</v>
      </c>
      <c r="AM32" s="13">
        <v>7157.3760000000002</v>
      </c>
      <c r="AO32">
        <v>1</v>
      </c>
      <c r="AP32" s="13">
        <f t="shared" si="1"/>
        <v>4472085.0240000002</v>
      </c>
      <c r="AQ32" s="13">
        <f t="shared" si="2"/>
        <v>54733.680000000008</v>
      </c>
      <c r="AR32" s="13">
        <f t="shared" si="3"/>
        <v>34.884</v>
      </c>
      <c r="AS32" s="13">
        <f t="shared" si="4"/>
        <v>445.79700000000003</v>
      </c>
      <c r="AT32" s="13">
        <f t="shared" si="5"/>
        <v>86.697000000000003</v>
      </c>
      <c r="AU32" s="13">
        <f t="shared" si="6"/>
        <v>1194.9480000000001</v>
      </c>
      <c r="AV32" s="13">
        <f t="shared" si="7"/>
        <v>7.3530000000000006</v>
      </c>
      <c r="AW32" s="13">
        <f t="shared" si="8"/>
        <v>5937.804000000001</v>
      </c>
      <c r="AX32" s="13">
        <f t="shared" si="9"/>
        <v>6260.1390000000001</v>
      </c>
      <c r="AY32" s="13">
        <f t="shared" si="10"/>
        <v>24.966000000000001</v>
      </c>
      <c r="AZ32" s="13">
        <f t="shared" si="11"/>
        <v>7290.585</v>
      </c>
    </row>
    <row r="33" spans="2:52" ht="15" thickBot="1" x14ac:dyDescent="0.35">
      <c r="B33" s="12">
        <v>2</v>
      </c>
      <c r="C33" s="13">
        <f>'time period'!D32*'Factoring table'!$F$9</f>
        <v>5462.2530000000006</v>
      </c>
      <c r="D33" s="13">
        <f>'time period'!E32*'Factoring table'!$F$9</f>
        <v>358234.05600000004</v>
      </c>
      <c r="E33" s="13">
        <f>'time period'!F32*'Factoring table'!$F$9</f>
        <v>31.464000000000002</v>
      </c>
      <c r="F33" s="13">
        <f>'time period'!G32*'Factoring table'!$F$9</f>
        <v>32539.419000000002</v>
      </c>
      <c r="G33" s="13">
        <f>'time period'!H32*'Factoring table'!$F$9</f>
        <v>30.267000000000003</v>
      </c>
      <c r="H33" s="13">
        <f>'time period'!I32*'Factoring table'!$F$9</f>
        <v>1172.2050000000002</v>
      </c>
      <c r="I33" s="13">
        <f>'time period'!J32*'Factoring table'!$F$9</f>
        <v>54.549000000000007</v>
      </c>
      <c r="J33" s="13">
        <f>'time period'!K32*'Factoring table'!$F$9</f>
        <v>659.20500000000004</v>
      </c>
      <c r="K33" s="13">
        <f>'time period'!L32*'Factoring table'!$F$9</f>
        <v>3.7620000000000005</v>
      </c>
      <c r="L33" s="13">
        <f>'time period'!M32*'Factoring table'!$F$9</f>
        <v>0.17100000000000001</v>
      </c>
      <c r="M33" s="13">
        <f>'time period'!N32*'Factoring table'!$F$9</f>
        <v>0.17100000000000001</v>
      </c>
      <c r="O33" s="12">
        <v>2</v>
      </c>
      <c r="P33" s="13">
        <f>'time period'!D32*'Factoring table'!$F$10</f>
        <v>5462.2530000000006</v>
      </c>
      <c r="Q33" s="13">
        <f>'time period'!E32*'Factoring table'!$F$10</f>
        <v>358234.05600000004</v>
      </c>
      <c r="R33" s="13">
        <f>'time period'!F32*'Factoring table'!$F$10</f>
        <v>31.464000000000002</v>
      </c>
      <c r="S33" s="13">
        <f>'time period'!G32*'Factoring table'!$F$10</f>
        <v>32539.419000000002</v>
      </c>
      <c r="T33" s="13">
        <f>'time period'!H32*'Factoring table'!$F$10</f>
        <v>30.267000000000003</v>
      </c>
      <c r="U33" s="13">
        <f>'time period'!I32*'Factoring table'!$F$10</f>
        <v>1172.2050000000002</v>
      </c>
      <c r="V33" s="13">
        <f>'time period'!J32*'Factoring table'!$F$10</f>
        <v>54.549000000000007</v>
      </c>
      <c r="W33" s="13">
        <f>'time period'!K32*'Factoring table'!$F$10</f>
        <v>659.20500000000004</v>
      </c>
      <c r="X33" s="13">
        <f>'time period'!L32*'Factoring table'!$F$10</f>
        <v>3.7620000000000005</v>
      </c>
      <c r="Y33" s="13">
        <f>'time period'!M32*'Factoring table'!$F$10</f>
        <v>0.17100000000000001</v>
      </c>
      <c r="Z33" s="13">
        <f>'time period'!N32*'Factoring table'!$F$10</f>
        <v>0.17100000000000001</v>
      </c>
      <c r="AB33" s="12">
        <v>2</v>
      </c>
      <c r="AC33" s="13">
        <v>49271.427000000003</v>
      </c>
      <c r="AD33" s="13">
        <v>358234.05600000004</v>
      </c>
      <c r="AE33" s="13">
        <v>2192.2200000000003</v>
      </c>
      <c r="AF33" s="13">
        <v>82731.168000000005</v>
      </c>
      <c r="AG33" s="13">
        <v>5450.7960000000003</v>
      </c>
      <c r="AH33" s="13">
        <v>47.538000000000004</v>
      </c>
      <c r="AI33" s="13">
        <v>306.43200000000002</v>
      </c>
      <c r="AJ33" s="13">
        <v>61717.320000000007</v>
      </c>
      <c r="AK33" s="13">
        <v>7498.8630000000003</v>
      </c>
      <c r="AL33" s="13">
        <v>2.3940000000000001</v>
      </c>
      <c r="AM33" s="13">
        <v>13.338000000000001</v>
      </c>
      <c r="AO33" s="12">
        <v>2</v>
      </c>
      <c r="AP33" s="13">
        <f t="shared" si="1"/>
        <v>54733.680000000008</v>
      </c>
      <c r="AQ33" s="13">
        <f t="shared" si="2"/>
        <v>716468.11200000008</v>
      </c>
      <c r="AR33" s="13">
        <f t="shared" si="3"/>
        <v>2223.6840000000002</v>
      </c>
      <c r="AS33" s="13">
        <f t="shared" si="4"/>
        <v>115270.587</v>
      </c>
      <c r="AT33" s="13">
        <f t="shared" si="5"/>
        <v>5481.0630000000001</v>
      </c>
      <c r="AU33" s="13">
        <f t="shared" si="6"/>
        <v>1219.7430000000002</v>
      </c>
      <c r="AV33" s="13">
        <f t="shared" si="7"/>
        <v>360.98099999999999</v>
      </c>
      <c r="AW33" s="13">
        <f t="shared" si="8"/>
        <v>62376.525000000009</v>
      </c>
      <c r="AX33" s="13">
        <f t="shared" si="9"/>
        <v>7502.625</v>
      </c>
      <c r="AY33" s="13">
        <f t="shared" si="10"/>
        <v>2.5649999999999999</v>
      </c>
      <c r="AZ33" s="13">
        <f t="shared" si="11"/>
        <v>13.509</v>
      </c>
    </row>
    <row r="34" spans="2:52" x14ac:dyDescent="0.3">
      <c r="B34">
        <v>3</v>
      </c>
      <c r="C34" s="13">
        <f>'time period'!D33*'Factoring table'!$F$9</f>
        <v>27.873000000000001</v>
      </c>
      <c r="D34" s="13">
        <f>'time period'!E33*'Factoring table'!$F$9</f>
        <v>2192.2200000000003</v>
      </c>
      <c r="E34" s="13">
        <f>'time period'!F33*'Factoring table'!$F$9</f>
        <v>11615.859</v>
      </c>
      <c r="F34" s="13">
        <f>'time period'!G33*'Factoring table'!$F$9</f>
        <v>244.87200000000001</v>
      </c>
      <c r="G34" s="13">
        <f>'time period'!H33*'Factoring table'!$F$9</f>
        <v>11874.924000000001</v>
      </c>
      <c r="H34" s="13">
        <f>'time period'!I33*'Factoring table'!$F$9</f>
        <v>0.17100000000000001</v>
      </c>
      <c r="I34" s="13">
        <f>'time period'!J33*'Factoring table'!$F$9</f>
        <v>0.17100000000000001</v>
      </c>
      <c r="J34" s="13">
        <f>'time period'!K33*'Factoring table'!$F$9</f>
        <v>3628.4490000000001</v>
      </c>
      <c r="K34" s="13">
        <f>'time period'!L33*'Factoring table'!$F$9</f>
        <v>0.17100000000000001</v>
      </c>
      <c r="L34" s="13">
        <f>'time period'!M33*'Factoring table'!$F$9</f>
        <v>0.17100000000000001</v>
      </c>
      <c r="M34" s="13">
        <f>'time period'!N33*'Factoring table'!$F$9</f>
        <v>0.17100000000000001</v>
      </c>
      <c r="O34">
        <v>3</v>
      </c>
      <c r="P34" s="13">
        <f>'time period'!D33*'Factoring table'!$F$10</f>
        <v>27.873000000000001</v>
      </c>
      <c r="Q34" s="13">
        <f>'time period'!E33*'Factoring table'!$F$10</f>
        <v>2192.2200000000003</v>
      </c>
      <c r="R34" s="13">
        <f>'time period'!F33*'Factoring table'!$F$10</f>
        <v>11615.859</v>
      </c>
      <c r="S34" s="13">
        <f>'time period'!G33*'Factoring table'!$F$10</f>
        <v>244.87200000000001</v>
      </c>
      <c r="T34" s="13">
        <f>'time period'!H33*'Factoring table'!$F$10</f>
        <v>11874.924000000001</v>
      </c>
      <c r="U34" s="13">
        <f>'time period'!I33*'Factoring table'!$F$10</f>
        <v>0.17100000000000001</v>
      </c>
      <c r="V34" s="13">
        <f>'time period'!J33*'Factoring table'!$F$10</f>
        <v>0.17100000000000001</v>
      </c>
      <c r="W34" s="13">
        <f>'time period'!K33*'Factoring table'!$F$10</f>
        <v>3628.4490000000001</v>
      </c>
      <c r="X34" s="13">
        <f>'time period'!L33*'Factoring table'!$F$10</f>
        <v>0.17100000000000001</v>
      </c>
      <c r="Y34" s="13">
        <f>'time period'!M33*'Factoring table'!$F$10</f>
        <v>0.17100000000000001</v>
      </c>
      <c r="Z34" s="13">
        <f>'time period'!N33*'Factoring table'!$F$10</f>
        <v>0.17100000000000001</v>
      </c>
      <c r="AB34">
        <v>3</v>
      </c>
      <c r="AC34" s="13">
        <v>7.0110000000000001</v>
      </c>
      <c r="AD34" s="13">
        <v>31.464000000000002</v>
      </c>
      <c r="AE34" s="13">
        <v>11615.859</v>
      </c>
      <c r="AF34" s="13">
        <v>6.4980000000000002</v>
      </c>
      <c r="AG34" s="13">
        <v>23529.942000000003</v>
      </c>
      <c r="AH34" s="13">
        <v>0.17100000000000001</v>
      </c>
      <c r="AI34" s="13">
        <v>0.17100000000000001</v>
      </c>
      <c r="AJ34" s="13">
        <v>8945.6940000000013</v>
      </c>
      <c r="AK34" s="13">
        <v>54.891000000000005</v>
      </c>
      <c r="AL34" s="13">
        <v>0.17100000000000001</v>
      </c>
      <c r="AM34" s="13">
        <v>0</v>
      </c>
      <c r="AO34">
        <v>3</v>
      </c>
      <c r="AP34" s="13">
        <f t="shared" si="1"/>
        <v>34.884</v>
      </c>
      <c r="AQ34" s="13">
        <f t="shared" si="2"/>
        <v>2223.6840000000002</v>
      </c>
      <c r="AR34" s="13">
        <f t="shared" si="3"/>
        <v>23231.718000000001</v>
      </c>
      <c r="AS34" s="13">
        <f t="shared" si="4"/>
        <v>251.37</v>
      </c>
      <c r="AT34" s="13">
        <f t="shared" si="5"/>
        <v>35404.866000000002</v>
      </c>
      <c r="AU34" s="13">
        <f t="shared" si="6"/>
        <v>0.34200000000000003</v>
      </c>
      <c r="AV34" s="13">
        <f t="shared" si="7"/>
        <v>0.34200000000000003</v>
      </c>
      <c r="AW34" s="13">
        <f t="shared" si="8"/>
        <v>12574.143000000002</v>
      </c>
      <c r="AX34" s="13">
        <f t="shared" si="9"/>
        <v>55.062000000000005</v>
      </c>
      <c r="AY34" s="13">
        <f t="shared" si="10"/>
        <v>0.34200000000000003</v>
      </c>
      <c r="AZ34" s="13">
        <f t="shared" si="11"/>
        <v>0.17100000000000001</v>
      </c>
    </row>
    <row r="35" spans="2:52" x14ac:dyDescent="0.3">
      <c r="B35">
        <v>4</v>
      </c>
      <c r="C35" s="13">
        <f>'time period'!D34*'Factoring table'!$F$9</f>
        <v>115.08300000000001</v>
      </c>
      <c r="D35" s="13">
        <f>'time period'!E34*'Factoring table'!$F$9</f>
        <v>82731.168000000005</v>
      </c>
      <c r="E35" s="13">
        <f>'time period'!F34*'Factoring table'!$F$9</f>
        <v>6.4980000000000002</v>
      </c>
      <c r="F35" s="13">
        <f>'time period'!G34*'Factoring table'!$F$9</f>
        <v>67716.85500000001</v>
      </c>
      <c r="G35" s="13">
        <f>'time period'!H34*'Factoring table'!$F$9</f>
        <v>150.13800000000001</v>
      </c>
      <c r="H35" s="13">
        <f>'time period'!I34*'Factoring table'!$F$9</f>
        <v>897.06600000000003</v>
      </c>
      <c r="I35" s="13">
        <f>'time period'!J34*'Factoring table'!$F$9</f>
        <v>54126.801000000007</v>
      </c>
      <c r="J35" s="13">
        <f>'time period'!K34*'Factoring table'!$F$9</f>
        <v>13.338000000000001</v>
      </c>
      <c r="K35" s="13">
        <f>'time period'!L34*'Factoring table'!$F$9</f>
        <v>0.17100000000000001</v>
      </c>
      <c r="L35" s="13">
        <f>'time period'!M34*'Factoring table'!$F$9</f>
        <v>0</v>
      </c>
      <c r="M35" s="13">
        <f>'time period'!N34*'Factoring table'!$F$9</f>
        <v>0.17100000000000001</v>
      </c>
      <c r="O35">
        <v>4</v>
      </c>
      <c r="P35" s="13">
        <f>'time period'!D34*'Factoring table'!$F$10</f>
        <v>115.08300000000001</v>
      </c>
      <c r="Q35" s="13">
        <f>'time period'!E34*'Factoring table'!$F$10</f>
        <v>82731.168000000005</v>
      </c>
      <c r="R35" s="13">
        <f>'time period'!F34*'Factoring table'!$F$10</f>
        <v>6.4980000000000002</v>
      </c>
      <c r="S35" s="13">
        <f>'time period'!G34*'Factoring table'!$F$10</f>
        <v>67716.85500000001</v>
      </c>
      <c r="T35" s="13">
        <f>'time period'!H34*'Factoring table'!$F$10</f>
        <v>150.13800000000001</v>
      </c>
      <c r="U35" s="13">
        <f>'time period'!I34*'Factoring table'!$F$10</f>
        <v>897.06600000000003</v>
      </c>
      <c r="V35" s="13">
        <f>'time period'!J34*'Factoring table'!$F$10</f>
        <v>54126.801000000007</v>
      </c>
      <c r="W35" s="13">
        <f>'time period'!K34*'Factoring table'!$F$10</f>
        <v>13.338000000000001</v>
      </c>
      <c r="X35" s="13">
        <f>'time period'!L34*'Factoring table'!$F$10</f>
        <v>0.17100000000000001</v>
      </c>
      <c r="Y35" s="13">
        <f>'time period'!M34*'Factoring table'!$F$10</f>
        <v>0</v>
      </c>
      <c r="Z35" s="13">
        <f>'time period'!N34*'Factoring table'!$F$10</f>
        <v>0.17100000000000001</v>
      </c>
      <c r="AB35">
        <v>4</v>
      </c>
      <c r="AC35" s="13">
        <v>330.714</v>
      </c>
      <c r="AD35" s="13">
        <v>32539.419000000002</v>
      </c>
      <c r="AE35" s="13">
        <v>244.87200000000001</v>
      </c>
      <c r="AF35" s="13">
        <v>67716.85500000001</v>
      </c>
      <c r="AG35" s="13">
        <v>5438.1420000000007</v>
      </c>
      <c r="AH35" s="13">
        <v>14.535000000000002</v>
      </c>
      <c r="AI35" s="13">
        <v>84067.704000000012</v>
      </c>
      <c r="AJ35" s="13">
        <v>340.11900000000003</v>
      </c>
      <c r="AK35" s="13">
        <v>136.458</v>
      </c>
      <c r="AL35" s="13">
        <v>0.17100000000000001</v>
      </c>
      <c r="AM35" s="13">
        <v>0.34200000000000003</v>
      </c>
      <c r="AO35">
        <v>4</v>
      </c>
      <c r="AP35" s="13">
        <f t="shared" si="1"/>
        <v>445.79700000000003</v>
      </c>
      <c r="AQ35" s="13">
        <f t="shared" si="2"/>
        <v>115270.587</v>
      </c>
      <c r="AR35" s="13">
        <f t="shared" si="3"/>
        <v>251.37</v>
      </c>
      <c r="AS35" s="13">
        <f t="shared" si="4"/>
        <v>135433.71000000002</v>
      </c>
      <c r="AT35" s="13">
        <f t="shared" si="5"/>
        <v>5588.2800000000007</v>
      </c>
      <c r="AU35" s="13">
        <f t="shared" si="6"/>
        <v>911.601</v>
      </c>
      <c r="AV35" s="13">
        <f t="shared" si="7"/>
        <v>138194.505</v>
      </c>
      <c r="AW35" s="13">
        <f t="shared" si="8"/>
        <v>353.45700000000005</v>
      </c>
      <c r="AX35" s="13">
        <f t="shared" si="9"/>
        <v>136.62899999999999</v>
      </c>
      <c r="AY35" s="13">
        <f t="shared" si="10"/>
        <v>0.17100000000000001</v>
      </c>
      <c r="AZ35" s="13">
        <f t="shared" si="11"/>
        <v>0.51300000000000001</v>
      </c>
    </row>
    <row r="36" spans="2:52" x14ac:dyDescent="0.3">
      <c r="B36">
        <v>5</v>
      </c>
      <c r="C36" s="13">
        <f>'time period'!D35*'Factoring table'!$F$9</f>
        <v>80.712000000000003</v>
      </c>
      <c r="D36" s="13">
        <f>'time period'!E35*'Factoring table'!$F$9</f>
        <v>5450.7960000000003</v>
      </c>
      <c r="E36" s="13">
        <f>'time period'!F35*'Factoring table'!$F$9</f>
        <v>23529.942000000003</v>
      </c>
      <c r="F36" s="13">
        <f>'time period'!G35*'Factoring table'!$F$9</f>
        <v>5438.1420000000007</v>
      </c>
      <c r="G36" s="13">
        <f>'time period'!H35*'Factoring table'!$F$9</f>
        <v>8856.4320000000007</v>
      </c>
      <c r="H36" s="13">
        <f>'time period'!I35*'Factoring table'!$F$9</f>
        <v>4.617</v>
      </c>
      <c r="I36" s="13">
        <f>'time period'!J35*'Factoring table'!$F$9</f>
        <v>2.907</v>
      </c>
      <c r="J36" s="13">
        <f>'time period'!K35*'Factoring table'!$F$9</f>
        <v>3300.6420000000003</v>
      </c>
      <c r="K36" s="13">
        <f>'time period'!L35*'Factoring table'!$F$9</f>
        <v>0.51300000000000001</v>
      </c>
      <c r="L36" s="13">
        <f>'time period'!M35*'Factoring table'!$F$9</f>
        <v>0.17100000000000001</v>
      </c>
      <c r="M36" s="13">
        <f>'time period'!N35*'Factoring table'!$F$9</f>
        <v>0.17100000000000001</v>
      </c>
      <c r="O36">
        <v>5</v>
      </c>
      <c r="P36" s="13">
        <f>'time period'!D35*'Factoring table'!$F$10</f>
        <v>80.712000000000003</v>
      </c>
      <c r="Q36" s="13">
        <f>'time period'!E35*'Factoring table'!$F$10</f>
        <v>5450.7960000000003</v>
      </c>
      <c r="R36" s="13">
        <f>'time period'!F35*'Factoring table'!$F$10</f>
        <v>23529.942000000003</v>
      </c>
      <c r="S36" s="13">
        <f>'time period'!G35*'Factoring table'!$F$10</f>
        <v>5438.1420000000007</v>
      </c>
      <c r="T36" s="13">
        <f>'time period'!H35*'Factoring table'!$F$10</f>
        <v>8856.4320000000007</v>
      </c>
      <c r="U36" s="13">
        <f>'time period'!I35*'Factoring table'!$F$10</f>
        <v>4.617</v>
      </c>
      <c r="V36" s="13">
        <f>'time period'!J35*'Factoring table'!$F$10</f>
        <v>2.907</v>
      </c>
      <c r="W36" s="13">
        <f>'time period'!K35*'Factoring table'!$F$10</f>
        <v>3300.6420000000003</v>
      </c>
      <c r="X36" s="13">
        <f>'time period'!L35*'Factoring table'!$F$10</f>
        <v>0.51300000000000001</v>
      </c>
      <c r="Y36" s="13">
        <f>'time period'!M35*'Factoring table'!$F$10</f>
        <v>0.17100000000000001</v>
      </c>
      <c r="Z36" s="13">
        <f>'time period'!N35*'Factoring table'!$F$10</f>
        <v>0.17100000000000001</v>
      </c>
      <c r="AB36">
        <v>5</v>
      </c>
      <c r="AC36" s="13">
        <v>5.9850000000000003</v>
      </c>
      <c r="AD36" s="13">
        <v>30.267000000000003</v>
      </c>
      <c r="AE36" s="13">
        <v>11874.924000000001</v>
      </c>
      <c r="AF36" s="13">
        <v>150.13800000000001</v>
      </c>
      <c r="AG36" s="13">
        <v>8856.4320000000007</v>
      </c>
      <c r="AH36" s="13">
        <v>0</v>
      </c>
      <c r="AI36" s="13">
        <v>0.17100000000000001</v>
      </c>
      <c r="AJ36" s="13">
        <v>1852.4430000000002</v>
      </c>
      <c r="AK36" s="13">
        <v>1.8810000000000002</v>
      </c>
      <c r="AL36" s="13">
        <v>0.17100000000000001</v>
      </c>
      <c r="AM36" s="13">
        <v>0.17100000000000001</v>
      </c>
      <c r="AO36">
        <v>5</v>
      </c>
      <c r="AP36" s="13">
        <f t="shared" si="1"/>
        <v>86.697000000000003</v>
      </c>
      <c r="AQ36" s="13">
        <f t="shared" si="2"/>
        <v>5481.0630000000001</v>
      </c>
      <c r="AR36" s="13">
        <f t="shared" si="3"/>
        <v>35404.866000000002</v>
      </c>
      <c r="AS36" s="13">
        <f t="shared" si="4"/>
        <v>5588.2800000000007</v>
      </c>
      <c r="AT36" s="13">
        <f t="shared" si="5"/>
        <v>17712.864000000001</v>
      </c>
      <c r="AU36" s="13">
        <f t="shared" si="6"/>
        <v>4.617</v>
      </c>
      <c r="AV36" s="13">
        <f t="shared" si="7"/>
        <v>3.0779999999999998</v>
      </c>
      <c r="AW36" s="13">
        <f t="shared" si="8"/>
        <v>5153.0850000000009</v>
      </c>
      <c r="AX36" s="13">
        <f t="shared" si="9"/>
        <v>2.3940000000000001</v>
      </c>
      <c r="AY36" s="13">
        <f t="shared" si="10"/>
        <v>0.34200000000000003</v>
      </c>
      <c r="AZ36" s="13">
        <f t="shared" si="11"/>
        <v>0.34200000000000003</v>
      </c>
    </row>
    <row r="37" spans="2:52" x14ac:dyDescent="0.3">
      <c r="B37">
        <v>6</v>
      </c>
      <c r="C37" s="13">
        <f>'time period'!D36*'Factoring table'!$F$9</f>
        <v>3.5910000000000002</v>
      </c>
      <c r="D37" s="13">
        <f>'time period'!E36*'Factoring table'!$F$9</f>
        <v>47.538000000000004</v>
      </c>
      <c r="E37" s="13">
        <f>'time period'!F36*'Factoring table'!$F$9</f>
        <v>0.17100000000000001</v>
      </c>
      <c r="F37" s="13">
        <f>'time period'!G36*'Factoring table'!$F$9</f>
        <v>14.535000000000002</v>
      </c>
      <c r="G37" s="13">
        <f>'time period'!H36*'Factoring table'!$F$9</f>
        <v>0</v>
      </c>
      <c r="H37" s="13">
        <f>'time period'!I36*'Factoring table'!$F$9</f>
        <v>285387.03000000003</v>
      </c>
      <c r="I37" s="13">
        <f>'time period'!J36*'Factoring table'!$F$9</f>
        <v>104.652</v>
      </c>
      <c r="J37" s="13">
        <f>'time period'!K36*'Factoring table'!$F$9</f>
        <v>0.17100000000000001</v>
      </c>
      <c r="K37" s="13">
        <f>'time period'!L36*'Factoring table'!$F$9</f>
        <v>0.17100000000000001</v>
      </c>
      <c r="L37" s="13">
        <f>'time period'!M36*'Factoring table'!$F$9</f>
        <v>0.17100000000000001</v>
      </c>
      <c r="M37" s="13">
        <f>'time period'!N36*'Factoring table'!$F$9</f>
        <v>0.17100000000000001</v>
      </c>
      <c r="O37">
        <v>6</v>
      </c>
      <c r="P37" s="13">
        <f>'time period'!D36*'Factoring table'!$F$10</f>
        <v>3.5910000000000002</v>
      </c>
      <c r="Q37" s="13">
        <f>'time period'!E36*'Factoring table'!$F$10</f>
        <v>47.538000000000004</v>
      </c>
      <c r="R37" s="13">
        <f>'time period'!F36*'Factoring table'!$F$10</f>
        <v>0.17100000000000001</v>
      </c>
      <c r="S37" s="13">
        <f>'time period'!G36*'Factoring table'!$F$10</f>
        <v>14.535000000000002</v>
      </c>
      <c r="T37" s="13">
        <f>'time period'!H36*'Factoring table'!$F$10</f>
        <v>0</v>
      </c>
      <c r="U37" s="13">
        <f>'time period'!I36*'Factoring table'!$F$10</f>
        <v>285387.03000000003</v>
      </c>
      <c r="V37" s="13">
        <f>'time period'!J36*'Factoring table'!$F$10</f>
        <v>104.652</v>
      </c>
      <c r="W37" s="13">
        <f>'time period'!K36*'Factoring table'!$F$10</f>
        <v>0.17100000000000001</v>
      </c>
      <c r="X37" s="13">
        <f>'time period'!L36*'Factoring table'!$F$10</f>
        <v>0.17100000000000001</v>
      </c>
      <c r="Y37" s="13">
        <f>'time period'!M36*'Factoring table'!$F$10</f>
        <v>0.17100000000000001</v>
      </c>
      <c r="Z37" s="13">
        <f>'time period'!N36*'Factoring table'!$F$10</f>
        <v>0.17100000000000001</v>
      </c>
      <c r="AB37">
        <v>6</v>
      </c>
      <c r="AC37" s="13">
        <v>1191.3570000000002</v>
      </c>
      <c r="AD37" s="13">
        <v>1172.2050000000002</v>
      </c>
      <c r="AE37" s="13">
        <v>0.17100000000000001</v>
      </c>
      <c r="AF37" s="13">
        <v>897.06600000000003</v>
      </c>
      <c r="AG37" s="13">
        <v>4.617</v>
      </c>
      <c r="AH37" s="13">
        <v>285387.03000000003</v>
      </c>
      <c r="AI37" s="13">
        <v>14958.909000000001</v>
      </c>
      <c r="AJ37" s="13">
        <v>59.679000000000002</v>
      </c>
      <c r="AK37" s="13">
        <v>149.96700000000001</v>
      </c>
      <c r="AL37" s="13">
        <v>0.17100000000000001</v>
      </c>
      <c r="AM37" s="13">
        <v>1.026</v>
      </c>
      <c r="AO37">
        <v>6</v>
      </c>
      <c r="AP37" s="13">
        <f t="shared" si="1"/>
        <v>1194.9480000000001</v>
      </c>
      <c r="AQ37" s="13">
        <f t="shared" si="2"/>
        <v>1219.7430000000002</v>
      </c>
      <c r="AR37" s="13">
        <f t="shared" si="3"/>
        <v>0.34200000000000003</v>
      </c>
      <c r="AS37" s="13">
        <f t="shared" si="4"/>
        <v>911.601</v>
      </c>
      <c r="AT37" s="13">
        <f t="shared" si="5"/>
        <v>4.617</v>
      </c>
      <c r="AU37" s="13">
        <f t="shared" si="6"/>
        <v>570774.06000000006</v>
      </c>
      <c r="AV37" s="13">
        <f t="shared" si="7"/>
        <v>15063.561000000002</v>
      </c>
      <c r="AW37" s="13">
        <f t="shared" si="8"/>
        <v>59.85</v>
      </c>
      <c r="AX37" s="13">
        <f t="shared" si="9"/>
        <v>150.13800000000001</v>
      </c>
      <c r="AY37" s="13">
        <f t="shared" si="10"/>
        <v>0.34200000000000003</v>
      </c>
      <c r="AZ37" s="13">
        <f t="shared" si="11"/>
        <v>1.1970000000000001</v>
      </c>
    </row>
    <row r="38" spans="2:52" x14ac:dyDescent="0.3">
      <c r="B38">
        <v>7</v>
      </c>
      <c r="C38" s="13">
        <f>'time period'!D37*'Factoring table'!$F$9</f>
        <v>2.5650000000000004</v>
      </c>
      <c r="D38" s="13">
        <f>'time period'!E37*'Factoring table'!$F$9</f>
        <v>306.43200000000002</v>
      </c>
      <c r="E38" s="13">
        <f>'time period'!F37*'Factoring table'!$F$9</f>
        <v>0.17100000000000001</v>
      </c>
      <c r="F38" s="13">
        <f>'time period'!G37*'Factoring table'!$F$9</f>
        <v>84067.704000000012</v>
      </c>
      <c r="G38" s="13">
        <f>'time period'!H37*'Factoring table'!$F$9</f>
        <v>0.17100000000000001</v>
      </c>
      <c r="H38" s="13">
        <f>'time period'!I37*'Factoring table'!$F$9</f>
        <v>14958.909000000001</v>
      </c>
      <c r="I38" s="13">
        <f>'time period'!J37*'Factoring table'!$F$9</f>
        <v>30165.939000000002</v>
      </c>
      <c r="J38" s="13">
        <f>'time period'!K37*'Factoring table'!$F$9</f>
        <v>0.34200000000000003</v>
      </c>
      <c r="K38" s="13">
        <f>'time period'!L37*'Factoring table'!$F$9</f>
        <v>0.17100000000000001</v>
      </c>
      <c r="L38" s="13">
        <f>'time period'!M37*'Factoring table'!$F$9</f>
        <v>0.17100000000000001</v>
      </c>
      <c r="M38" s="13">
        <f>'time period'!N37*'Factoring table'!$F$9</f>
        <v>0.17100000000000001</v>
      </c>
      <c r="O38">
        <v>7</v>
      </c>
      <c r="P38" s="13">
        <f>'time period'!D37*'Factoring table'!$F$10</f>
        <v>2.5650000000000004</v>
      </c>
      <c r="Q38" s="13">
        <f>'time period'!E37*'Factoring table'!$F$10</f>
        <v>306.43200000000002</v>
      </c>
      <c r="R38" s="13">
        <f>'time period'!F37*'Factoring table'!$F$10</f>
        <v>0.17100000000000001</v>
      </c>
      <c r="S38" s="13">
        <f>'time period'!G37*'Factoring table'!$F$10</f>
        <v>84067.704000000012</v>
      </c>
      <c r="T38" s="13">
        <f>'time period'!H37*'Factoring table'!$F$10</f>
        <v>0.17100000000000001</v>
      </c>
      <c r="U38" s="13">
        <f>'time period'!I37*'Factoring table'!$F$10</f>
        <v>14958.909000000001</v>
      </c>
      <c r="V38" s="13">
        <f>'time period'!J37*'Factoring table'!$F$10</f>
        <v>30165.939000000002</v>
      </c>
      <c r="W38" s="13">
        <f>'time period'!K37*'Factoring table'!$F$10</f>
        <v>0.34200000000000003</v>
      </c>
      <c r="X38" s="13">
        <f>'time period'!L37*'Factoring table'!$F$10</f>
        <v>0.17100000000000001</v>
      </c>
      <c r="Y38" s="13">
        <f>'time period'!M37*'Factoring table'!$F$10</f>
        <v>0.17100000000000001</v>
      </c>
      <c r="Z38" s="13">
        <f>'time period'!N37*'Factoring table'!$F$10</f>
        <v>0.17100000000000001</v>
      </c>
      <c r="AB38">
        <v>7</v>
      </c>
      <c r="AC38" s="13">
        <v>4.7880000000000003</v>
      </c>
      <c r="AD38" s="13">
        <v>54.549000000000007</v>
      </c>
      <c r="AE38" s="13">
        <v>0.17100000000000001</v>
      </c>
      <c r="AF38" s="13">
        <v>54126.801000000007</v>
      </c>
      <c r="AG38" s="13">
        <v>2.907</v>
      </c>
      <c r="AH38" s="13">
        <v>104.652</v>
      </c>
      <c r="AI38" s="13">
        <v>30165.939000000002</v>
      </c>
      <c r="AJ38" s="13">
        <v>1.7100000000000002</v>
      </c>
      <c r="AK38" s="13">
        <v>4.4460000000000006</v>
      </c>
      <c r="AL38" s="13">
        <v>0.17100000000000001</v>
      </c>
      <c r="AM38" s="13">
        <v>0.17100000000000001</v>
      </c>
      <c r="AO38">
        <v>7</v>
      </c>
      <c r="AP38" s="13">
        <f t="shared" si="1"/>
        <v>7.3530000000000006</v>
      </c>
      <c r="AQ38" s="13">
        <f t="shared" si="2"/>
        <v>360.98099999999999</v>
      </c>
      <c r="AR38" s="13">
        <f t="shared" si="3"/>
        <v>0.34200000000000003</v>
      </c>
      <c r="AS38" s="13">
        <f t="shared" si="4"/>
        <v>138194.505</v>
      </c>
      <c r="AT38" s="13">
        <f t="shared" si="5"/>
        <v>3.0779999999999998</v>
      </c>
      <c r="AU38" s="13">
        <f t="shared" si="6"/>
        <v>15063.561000000002</v>
      </c>
      <c r="AV38" s="13">
        <f t="shared" si="7"/>
        <v>60331.878000000004</v>
      </c>
      <c r="AW38" s="13">
        <f t="shared" si="8"/>
        <v>2.052</v>
      </c>
      <c r="AX38" s="13">
        <f t="shared" si="9"/>
        <v>4.6170000000000009</v>
      </c>
      <c r="AY38" s="13">
        <f t="shared" si="10"/>
        <v>0.34200000000000003</v>
      </c>
      <c r="AZ38" s="13">
        <f t="shared" si="11"/>
        <v>0.34200000000000003</v>
      </c>
    </row>
    <row r="39" spans="2:52" x14ac:dyDescent="0.3">
      <c r="B39">
        <v>8</v>
      </c>
      <c r="C39" s="13">
        <f>'time period'!D38*'Factoring table'!$F$9</f>
        <v>5690.1960000000008</v>
      </c>
      <c r="D39" s="13">
        <f>'time period'!E38*'Factoring table'!$F$9</f>
        <v>61717.320000000007</v>
      </c>
      <c r="E39" s="13">
        <f>'time period'!F38*'Factoring table'!$F$9</f>
        <v>8945.6940000000013</v>
      </c>
      <c r="F39" s="13">
        <f>'time period'!G38*'Factoring table'!$F$9</f>
        <v>340.11900000000003</v>
      </c>
      <c r="G39" s="13">
        <f>'time period'!H38*'Factoring table'!$F$9</f>
        <v>1852.4430000000002</v>
      </c>
      <c r="H39" s="13">
        <f>'time period'!I38*'Factoring table'!$F$9</f>
        <v>59.679000000000002</v>
      </c>
      <c r="I39" s="13">
        <f>'time period'!J38*'Factoring table'!$F$9</f>
        <v>1.7100000000000002</v>
      </c>
      <c r="J39" s="13">
        <f>'time period'!K38*'Factoring table'!$F$9</f>
        <v>186274.91700000002</v>
      </c>
      <c r="K39" s="13">
        <f>'time period'!L38*'Factoring table'!$F$9</f>
        <v>15.048000000000002</v>
      </c>
      <c r="L39" s="13">
        <f>'time period'!M38*'Factoring table'!$F$9</f>
        <v>0</v>
      </c>
      <c r="M39" s="13">
        <f>'time period'!N38*'Factoring table'!$F$9</f>
        <v>2.7360000000000002</v>
      </c>
      <c r="O39">
        <v>8</v>
      </c>
      <c r="P39" s="13">
        <f>'time period'!D38*'Factoring table'!$F$10</f>
        <v>5690.1960000000008</v>
      </c>
      <c r="Q39" s="13">
        <f>'time period'!E38*'Factoring table'!$F$10</f>
        <v>61717.320000000007</v>
      </c>
      <c r="R39" s="13">
        <f>'time period'!F38*'Factoring table'!$F$10</f>
        <v>8945.6940000000013</v>
      </c>
      <c r="S39" s="13">
        <f>'time period'!G38*'Factoring table'!$F$10</f>
        <v>340.11900000000003</v>
      </c>
      <c r="T39" s="13">
        <f>'time period'!H38*'Factoring table'!$F$10</f>
        <v>1852.4430000000002</v>
      </c>
      <c r="U39" s="13">
        <f>'time period'!I38*'Factoring table'!$F$10</f>
        <v>59.679000000000002</v>
      </c>
      <c r="V39" s="13">
        <f>'time period'!J38*'Factoring table'!$F$10</f>
        <v>1.7100000000000002</v>
      </c>
      <c r="W39" s="13">
        <f>'time period'!K38*'Factoring table'!$F$10</f>
        <v>186274.91700000002</v>
      </c>
      <c r="X39" s="13">
        <f>'time period'!L38*'Factoring table'!$F$10</f>
        <v>15.048000000000002</v>
      </c>
      <c r="Y39" s="13">
        <f>'time period'!M38*'Factoring table'!$F$10</f>
        <v>0</v>
      </c>
      <c r="Z39" s="13">
        <f>'time period'!N38*'Factoring table'!$F$10</f>
        <v>2.7360000000000002</v>
      </c>
      <c r="AB39">
        <v>8</v>
      </c>
      <c r="AC39" s="13">
        <v>247.60800000000003</v>
      </c>
      <c r="AD39" s="13">
        <v>659.20500000000004</v>
      </c>
      <c r="AE39" s="13">
        <v>3628.4490000000001</v>
      </c>
      <c r="AF39" s="13">
        <v>13.338000000000001</v>
      </c>
      <c r="AG39" s="13">
        <v>3300.6420000000003</v>
      </c>
      <c r="AH39" s="13">
        <v>0.17100000000000001</v>
      </c>
      <c r="AI39" s="13">
        <v>0.34200000000000003</v>
      </c>
      <c r="AJ39" s="13">
        <v>186274.91700000002</v>
      </c>
      <c r="AK39" s="13">
        <v>4577.8410000000003</v>
      </c>
      <c r="AL39" s="13">
        <v>0</v>
      </c>
      <c r="AM39" s="13">
        <v>16.929000000000002</v>
      </c>
      <c r="AO39">
        <v>8</v>
      </c>
      <c r="AP39" s="13">
        <f t="shared" si="1"/>
        <v>5937.804000000001</v>
      </c>
      <c r="AQ39" s="13">
        <f t="shared" si="2"/>
        <v>62376.525000000009</v>
      </c>
      <c r="AR39" s="13">
        <f t="shared" si="3"/>
        <v>12574.143000000002</v>
      </c>
      <c r="AS39" s="13">
        <f t="shared" si="4"/>
        <v>353.45700000000005</v>
      </c>
      <c r="AT39" s="13">
        <f t="shared" si="5"/>
        <v>5153.0850000000009</v>
      </c>
      <c r="AU39" s="13">
        <f t="shared" si="6"/>
        <v>59.85</v>
      </c>
      <c r="AV39" s="13">
        <f t="shared" si="7"/>
        <v>2.052</v>
      </c>
      <c r="AW39" s="13">
        <f t="shared" si="8"/>
        <v>372549.83400000003</v>
      </c>
      <c r="AX39" s="13">
        <f t="shared" si="9"/>
        <v>4592.8890000000001</v>
      </c>
      <c r="AY39" s="13">
        <f t="shared" si="10"/>
        <v>0</v>
      </c>
      <c r="AZ39" s="13">
        <f t="shared" si="11"/>
        <v>19.665000000000003</v>
      </c>
    </row>
    <row r="40" spans="2:52" x14ac:dyDescent="0.3">
      <c r="B40">
        <v>9</v>
      </c>
      <c r="C40" s="13">
        <f>'time period'!D39*'Factoring table'!$F$9</f>
        <v>6228.3330000000005</v>
      </c>
      <c r="D40" s="13">
        <f>'time period'!E39*'Factoring table'!$F$9</f>
        <v>7498.8630000000003</v>
      </c>
      <c r="E40" s="13">
        <f>'time period'!F39*'Factoring table'!$F$9</f>
        <v>54.891000000000005</v>
      </c>
      <c r="F40" s="13">
        <f>'time period'!G39*'Factoring table'!$F$9</f>
        <v>136.458</v>
      </c>
      <c r="G40" s="13">
        <f>'time period'!H39*'Factoring table'!$F$9</f>
        <v>1.8810000000000002</v>
      </c>
      <c r="H40" s="13">
        <f>'time period'!I39*'Factoring table'!$F$9</f>
        <v>149.96700000000001</v>
      </c>
      <c r="I40" s="13">
        <f>'time period'!J39*'Factoring table'!$F$9</f>
        <v>4.4460000000000006</v>
      </c>
      <c r="J40" s="13">
        <f>'time period'!K39*'Factoring table'!$F$9</f>
        <v>4577.8410000000003</v>
      </c>
      <c r="K40" s="13">
        <f>'time period'!L39*'Factoring table'!$F$9</f>
        <v>30.267000000000003</v>
      </c>
      <c r="L40" s="13">
        <f>'time period'!M39*'Factoring table'!$F$9</f>
        <v>552.50100000000009</v>
      </c>
      <c r="M40" s="13">
        <f>'time period'!N39*'Factoring table'!$F$9</f>
        <v>21880.134000000002</v>
      </c>
      <c r="O40">
        <v>9</v>
      </c>
      <c r="P40" s="13">
        <f>'time period'!D39*'Factoring table'!$F$10</f>
        <v>6228.3330000000005</v>
      </c>
      <c r="Q40" s="13">
        <f>'time period'!E39*'Factoring table'!$F$10</f>
        <v>7498.8630000000003</v>
      </c>
      <c r="R40" s="13">
        <f>'time period'!F39*'Factoring table'!$F$10</f>
        <v>54.891000000000005</v>
      </c>
      <c r="S40" s="13">
        <f>'time period'!G39*'Factoring table'!$F$10</f>
        <v>136.458</v>
      </c>
      <c r="T40" s="13">
        <f>'time period'!H39*'Factoring table'!$F$10</f>
        <v>1.8810000000000002</v>
      </c>
      <c r="U40" s="13">
        <f>'time period'!I39*'Factoring table'!$F$10</f>
        <v>149.96700000000001</v>
      </c>
      <c r="V40" s="13">
        <f>'time period'!J39*'Factoring table'!$F$10</f>
        <v>4.4460000000000006</v>
      </c>
      <c r="W40" s="13">
        <f>'time period'!K39*'Factoring table'!$F$10</f>
        <v>4577.8410000000003</v>
      </c>
      <c r="X40" s="13">
        <f>'time period'!L39*'Factoring table'!$F$10</f>
        <v>30.267000000000003</v>
      </c>
      <c r="Y40" s="13">
        <f>'time period'!M39*'Factoring table'!$F$10</f>
        <v>552.50100000000009</v>
      </c>
      <c r="Z40" s="13">
        <f>'time period'!N39*'Factoring table'!$F$10</f>
        <v>21880.134000000002</v>
      </c>
      <c r="AB40">
        <v>9</v>
      </c>
      <c r="AC40" s="13">
        <v>31.806000000000001</v>
      </c>
      <c r="AD40" s="13">
        <v>3.7620000000000005</v>
      </c>
      <c r="AE40" s="13">
        <v>0.17100000000000001</v>
      </c>
      <c r="AF40" s="13">
        <v>0.17100000000000001</v>
      </c>
      <c r="AG40" s="13">
        <v>0.51300000000000001</v>
      </c>
      <c r="AH40" s="13">
        <v>0.17100000000000001</v>
      </c>
      <c r="AI40" s="13">
        <v>0.17100000000000001</v>
      </c>
      <c r="AJ40" s="13">
        <v>15.048000000000002</v>
      </c>
      <c r="AK40" s="13">
        <v>30.267000000000003</v>
      </c>
      <c r="AL40" s="13">
        <v>6422.2470000000003</v>
      </c>
      <c r="AM40" s="13">
        <v>37717.983</v>
      </c>
      <c r="AO40">
        <v>9</v>
      </c>
      <c r="AP40" s="13">
        <f t="shared" si="1"/>
        <v>6260.1390000000001</v>
      </c>
      <c r="AQ40" s="13">
        <f t="shared" si="2"/>
        <v>7502.625</v>
      </c>
      <c r="AR40" s="13">
        <f t="shared" si="3"/>
        <v>55.062000000000005</v>
      </c>
      <c r="AS40" s="13">
        <f t="shared" si="4"/>
        <v>136.62899999999999</v>
      </c>
      <c r="AT40" s="13">
        <f t="shared" si="5"/>
        <v>2.3940000000000001</v>
      </c>
      <c r="AU40" s="13">
        <f t="shared" si="6"/>
        <v>150.13800000000001</v>
      </c>
      <c r="AV40" s="13">
        <f t="shared" si="7"/>
        <v>4.6170000000000009</v>
      </c>
      <c r="AW40" s="13">
        <f t="shared" si="8"/>
        <v>4592.8890000000001</v>
      </c>
      <c r="AX40" s="13">
        <f t="shared" si="9"/>
        <v>60.534000000000006</v>
      </c>
      <c r="AY40" s="13">
        <f t="shared" si="10"/>
        <v>6974.7480000000005</v>
      </c>
      <c r="AZ40" s="13">
        <f t="shared" si="11"/>
        <v>59598.116999999998</v>
      </c>
    </row>
    <row r="41" spans="2:52" x14ac:dyDescent="0.3">
      <c r="B41">
        <v>10</v>
      </c>
      <c r="C41" s="13">
        <f>'time period'!D40*'Factoring table'!$F$9</f>
        <v>24.795000000000002</v>
      </c>
      <c r="D41" s="13">
        <f>'time period'!E40*'Factoring table'!$F$9</f>
        <v>2.3940000000000001</v>
      </c>
      <c r="E41" s="13">
        <f>'time period'!F40*'Factoring table'!$F$9</f>
        <v>0.17100000000000001</v>
      </c>
      <c r="F41" s="13">
        <f>'time period'!G40*'Factoring table'!$F$9</f>
        <v>0.17100000000000001</v>
      </c>
      <c r="G41" s="13">
        <f>'time period'!H40*'Factoring table'!$F$9</f>
        <v>0.17100000000000001</v>
      </c>
      <c r="H41" s="13">
        <f>'time period'!I40*'Factoring table'!$F$9</f>
        <v>0.17100000000000001</v>
      </c>
      <c r="I41" s="13">
        <f>'time period'!J40*'Factoring table'!$F$9</f>
        <v>0.17100000000000001</v>
      </c>
      <c r="J41" s="13">
        <f>'time period'!K40*'Factoring table'!$F$9</f>
        <v>0</v>
      </c>
      <c r="K41" s="13">
        <f>'time period'!L40*'Factoring table'!$F$9</f>
        <v>6422.2470000000003</v>
      </c>
      <c r="L41" s="13">
        <f>'time period'!M40*'Factoring table'!$F$9</f>
        <v>43437.078000000001</v>
      </c>
      <c r="M41" s="13">
        <f>'time period'!N40*'Factoring table'!$F$9</f>
        <v>1565.3340000000001</v>
      </c>
      <c r="O41">
        <v>10</v>
      </c>
      <c r="P41" s="13">
        <f>'time period'!D40*'Factoring table'!$F$10</f>
        <v>24.795000000000002</v>
      </c>
      <c r="Q41" s="13">
        <f>'time period'!E40*'Factoring table'!$F$10</f>
        <v>2.3940000000000001</v>
      </c>
      <c r="R41" s="13">
        <f>'time period'!F40*'Factoring table'!$F$10</f>
        <v>0.17100000000000001</v>
      </c>
      <c r="S41" s="13">
        <f>'time period'!G40*'Factoring table'!$F$10</f>
        <v>0.17100000000000001</v>
      </c>
      <c r="T41" s="13">
        <f>'time period'!H40*'Factoring table'!$F$10</f>
        <v>0.17100000000000001</v>
      </c>
      <c r="U41" s="13">
        <f>'time period'!I40*'Factoring table'!$F$10</f>
        <v>0.17100000000000001</v>
      </c>
      <c r="V41" s="13">
        <f>'time period'!J40*'Factoring table'!$F$10</f>
        <v>0.17100000000000001</v>
      </c>
      <c r="W41" s="13">
        <f>'time period'!K40*'Factoring table'!$F$10</f>
        <v>0</v>
      </c>
      <c r="X41" s="13">
        <f>'time period'!L40*'Factoring table'!$F$10</f>
        <v>6422.2470000000003</v>
      </c>
      <c r="Y41" s="13">
        <f>'time period'!M40*'Factoring table'!$F$10</f>
        <v>43437.078000000001</v>
      </c>
      <c r="Z41" s="13">
        <f>'time period'!N40*'Factoring table'!$F$10</f>
        <v>1565.3340000000001</v>
      </c>
      <c r="AB41">
        <v>10</v>
      </c>
      <c r="AC41" s="13">
        <v>0.17100000000000001</v>
      </c>
      <c r="AD41" s="13">
        <v>0.17100000000000001</v>
      </c>
      <c r="AE41" s="13">
        <v>0.17100000000000001</v>
      </c>
      <c r="AF41" s="13">
        <v>0</v>
      </c>
      <c r="AG41" s="13">
        <v>0.17100000000000001</v>
      </c>
      <c r="AH41" s="13">
        <v>0.17100000000000001</v>
      </c>
      <c r="AI41" s="13">
        <v>0.17100000000000001</v>
      </c>
      <c r="AJ41" s="13">
        <v>0</v>
      </c>
      <c r="AK41" s="13">
        <v>552.50100000000009</v>
      </c>
      <c r="AL41" s="13">
        <v>43437.078000000001</v>
      </c>
      <c r="AM41" s="13">
        <v>156.465</v>
      </c>
      <c r="AO41">
        <v>10</v>
      </c>
      <c r="AP41" s="13">
        <f t="shared" si="1"/>
        <v>24.966000000000001</v>
      </c>
      <c r="AQ41" s="13">
        <f t="shared" si="2"/>
        <v>2.5649999999999999</v>
      </c>
      <c r="AR41" s="13">
        <f t="shared" si="3"/>
        <v>0.34200000000000003</v>
      </c>
      <c r="AS41" s="13">
        <f t="shared" si="4"/>
        <v>0.17100000000000001</v>
      </c>
      <c r="AT41" s="13">
        <f t="shared" si="5"/>
        <v>0.34200000000000003</v>
      </c>
      <c r="AU41" s="13">
        <f t="shared" si="6"/>
        <v>0.34200000000000003</v>
      </c>
      <c r="AV41" s="13">
        <f t="shared" si="7"/>
        <v>0.34200000000000003</v>
      </c>
      <c r="AW41" s="13">
        <f t="shared" si="8"/>
        <v>0</v>
      </c>
      <c r="AX41" s="13">
        <f t="shared" si="9"/>
        <v>6974.7480000000005</v>
      </c>
      <c r="AY41" s="13">
        <f t="shared" si="10"/>
        <v>86874.156000000003</v>
      </c>
      <c r="AZ41" s="13">
        <f t="shared" si="11"/>
        <v>1721.799</v>
      </c>
    </row>
    <row r="42" spans="2:52" x14ac:dyDescent="0.3">
      <c r="B42">
        <v>11</v>
      </c>
      <c r="C42" s="13">
        <f>'time period'!D41*'Factoring table'!$F$9</f>
        <v>7157.3760000000002</v>
      </c>
      <c r="D42" s="13">
        <f>'time period'!E41*'Factoring table'!$F$9</f>
        <v>13.338000000000001</v>
      </c>
      <c r="E42" s="13">
        <f>'time period'!F41*'Factoring table'!$F$9</f>
        <v>0</v>
      </c>
      <c r="F42" s="13">
        <f>'time period'!G41*'Factoring table'!$F$9</f>
        <v>0.34200000000000003</v>
      </c>
      <c r="G42" s="13">
        <f>'time period'!H41*'Factoring table'!$F$9</f>
        <v>0.17100000000000001</v>
      </c>
      <c r="H42" s="13">
        <f>'time period'!I41*'Factoring table'!$F$9</f>
        <v>1.026</v>
      </c>
      <c r="I42" s="13">
        <f>'time period'!J41*'Factoring table'!$F$9</f>
        <v>0.17100000000000001</v>
      </c>
      <c r="J42" s="13">
        <f>'time period'!K41*'Factoring table'!$F$9</f>
        <v>16.929000000000002</v>
      </c>
      <c r="K42" s="13">
        <f>'time period'!L41*'Factoring table'!$F$9</f>
        <v>37717.983</v>
      </c>
      <c r="L42" s="13">
        <f>'time period'!M41*'Factoring table'!$F$9</f>
        <v>156.465</v>
      </c>
      <c r="M42" s="13">
        <f>'time period'!N41*'Factoring table'!$F$9</f>
        <v>20633.202000000001</v>
      </c>
      <c r="O42">
        <v>11</v>
      </c>
      <c r="P42" s="13">
        <f>'time period'!D41*'Factoring table'!$F$10</f>
        <v>7157.3760000000002</v>
      </c>
      <c r="Q42" s="13">
        <f>'time period'!E41*'Factoring table'!$F$10</f>
        <v>13.338000000000001</v>
      </c>
      <c r="R42" s="13">
        <f>'time period'!F41*'Factoring table'!$F$10</f>
        <v>0</v>
      </c>
      <c r="S42" s="13">
        <f>'time period'!G41*'Factoring table'!$F$10</f>
        <v>0.34200000000000003</v>
      </c>
      <c r="T42" s="13">
        <f>'time period'!H41*'Factoring table'!$F$10</f>
        <v>0.17100000000000001</v>
      </c>
      <c r="U42" s="13">
        <f>'time period'!I41*'Factoring table'!$F$10</f>
        <v>1.026</v>
      </c>
      <c r="V42" s="13">
        <f>'time period'!J41*'Factoring table'!$F$10</f>
        <v>0.17100000000000001</v>
      </c>
      <c r="W42" s="13">
        <f>'time period'!K41*'Factoring table'!$F$10</f>
        <v>16.929000000000002</v>
      </c>
      <c r="X42" s="13">
        <f>'time period'!L41*'Factoring table'!$F$10</f>
        <v>37717.983</v>
      </c>
      <c r="Y42" s="13">
        <f>'time period'!M41*'Factoring table'!$F$10</f>
        <v>156.465</v>
      </c>
      <c r="Z42" s="13">
        <f>'time period'!N41*'Factoring table'!$F$10</f>
        <v>20633.202000000001</v>
      </c>
      <c r="AB42">
        <v>11</v>
      </c>
      <c r="AC42" s="13">
        <v>133.209</v>
      </c>
      <c r="AD42" s="13">
        <v>0.17100000000000001</v>
      </c>
      <c r="AE42" s="13">
        <v>0.17100000000000001</v>
      </c>
      <c r="AF42" s="13">
        <v>0.17100000000000001</v>
      </c>
      <c r="AG42" s="13">
        <v>0.17100000000000001</v>
      </c>
      <c r="AH42" s="13">
        <v>0.17100000000000001</v>
      </c>
      <c r="AI42" s="13">
        <v>0.17100000000000001</v>
      </c>
      <c r="AJ42" s="13">
        <v>2.7360000000000002</v>
      </c>
      <c r="AK42" s="13">
        <v>21880.134000000002</v>
      </c>
      <c r="AL42" s="13">
        <v>1565.3340000000001</v>
      </c>
      <c r="AM42" s="13">
        <v>20633.202000000001</v>
      </c>
      <c r="AO42">
        <v>11</v>
      </c>
      <c r="AP42" s="13">
        <f t="shared" si="1"/>
        <v>7290.585</v>
      </c>
      <c r="AQ42" s="13">
        <f t="shared" si="2"/>
        <v>13.509</v>
      </c>
      <c r="AR42" s="13">
        <f t="shared" si="3"/>
        <v>0.17100000000000001</v>
      </c>
      <c r="AS42" s="13">
        <f t="shared" si="4"/>
        <v>0.51300000000000001</v>
      </c>
      <c r="AT42" s="13">
        <f t="shared" si="5"/>
        <v>0.34200000000000003</v>
      </c>
      <c r="AU42" s="13">
        <f t="shared" si="6"/>
        <v>1.1970000000000001</v>
      </c>
      <c r="AV42" s="13">
        <f t="shared" si="7"/>
        <v>0.34200000000000003</v>
      </c>
      <c r="AW42" s="13">
        <f t="shared" si="8"/>
        <v>19.665000000000003</v>
      </c>
      <c r="AX42" s="13">
        <f t="shared" si="9"/>
        <v>59598.116999999998</v>
      </c>
      <c r="AY42" s="13">
        <f t="shared" si="10"/>
        <v>1721.799</v>
      </c>
      <c r="AZ42" s="13">
        <f t="shared" si="11"/>
        <v>41266.404000000002</v>
      </c>
    </row>
    <row r="45" spans="2:52" x14ac:dyDescent="0.3">
      <c r="B45" t="s">
        <v>15</v>
      </c>
      <c r="C45">
        <v>1</v>
      </c>
      <c r="D45">
        <v>2</v>
      </c>
      <c r="E45">
        <v>3</v>
      </c>
      <c r="F45">
        <v>4</v>
      </c>
      <c r="G45">
        <v>5</v>
      </c>
      <c r="H45">
        <v>6</v>
      </c>
      <c r="I45">
        <v>7</v>
      </c>
      <c r="J45">
        <v>8</v>
      </c>
      <c r="K45">
        <v>9</v>
      </c>
      <c r="L45">
        <v>10</v>
      </c>
      <c r="M45">
        <v>11</v>
      </c>
      <c r="O45" t="s">
        <v>15</v>
      </c>
      <c r="P45">
        <v>1</v>
      </c>
      <c r="Q45">
        <v>2</v>
      </c>
      <c r="R45">
        <v>3</v>
      </c>
      <c r="S45">
        <v>4</v>
      </c>
      <c r="T45">
        <v>5</v>
      </c>
      <c r="U45">
        <v>6</v>
      </c>
      <c r="V45">
        <v>7</v>
      </c>
      <c r="W45">
        <v>8</v>
      </c>
      <c r="X45">
        <v>9</v>
      </c>
      <c r="Y45">
        <v>10</v>
      </c>
      <c r="Z45">
        <v>11</v>
      </c>
      <c r="AB45" t="s">
        <v>15</v>
      </c>
      <c r="AC45">
        <v>1</v>
      </c>
      <c r="AD45">
        <v>2</v>
      </c>
      <c r="AE45">
        <v>3</v>
      </c>
      <c r="AF45">
        <v>4</v>
      </c>
      <c r="AG45">
        <v>5</v>
      </c>
      <c r="AH45">
        <v>6</v>
      </c>
      <c r="AI45">
        <v>7</v>
      </c>
      <c r="AJ45">
        <v>8</v>
      </c>
      <c r="AK45">
        <v>9</v>
      </c>
      <c r="AL45">
        <v>10</v>
      </c>
      <c r="AM45">
        <v>11</v>
      </c>
      <c r="AO45" t="s">
        <v>15</v>
      </c>
      <c r="AP45">
        <v>1</v>
      </c>
      <c r="AQ45">
        <v>2</v>
      </c>
      <c r="AR45">
        <v>3</v>
      </c>
      <c r="AS45">
        <v>4</v>
      </c>
      <c r="AT45">
        <v>5</v>
      </c>
      <c r="AU45">
        <v>6</v>
      </c>
      <c r="AV45">
        <v>7</v>
      </c>
      <c r="AW45">
        <v>8</v>
      </c>
      <c r="AX45">
        <v>9</v>
      </c>
      <c r="AY45">
        <v>10</v>
      </c>
      <c r="AZ45">
        <v>11</v>
      </c>
    </row>
    <row r="46" spans="2:52" x14ac:dyDescent="0.3">
      <c r="B46">
        <v>1</v>
      </c>
      <c r="C46" s="13">
        <f>'time period'!D45*'Factoring table'!$H$9</f>
        <v>519781.81199999998</v>
      </c>
      <c r="D46" s="13">
        <f>'time period'!E45*'Factoring table'!$H$9</f>
        <v>11453.445750000001</v>
      </c>
      <c r="E46" s="13">
        <f>'time period'!F45*'Factoring table'!$H$9</f>
        <v>1.62975</v>
      </c>
      <c r="F46" s="13">
        <f>'time period'!G45*'Factoring table'!$H$9</f>
        <v>76.876499999999993</v>
      </c>
      <c r="G46" s="13">
        <f>'time period'!H45*'Factoring table'!$H$9</f>
        <v>1.3912500000000001</v>
      </c>
      <c r="H46" s="13">
        <f>'time period'!I45*'Factoring table'!$H$9</f>
        <v>276.93824999999998</v>
      </c>
      <c r="I46" s="13">
        <f>'time period'!J45*'Factoring table'!$H$9</f>
        <v>1.113</v>
      </c>
      <c r="J46" s="13">
        <f>'time period'!K45*'Factoring table'!$H$9</f>
        <v>57.558</v>
      </c>
      <c r="K46" s="13">
        <f>'time period'!L45*'Factoring table'!$H$9</f>
        <v>7.3934999999999995</v>
      </c>
      <c r="L46" s="13">
        <f>'time period'!M45*'Factoring table'!$H$9</f>
        <v>3.9750000000000001E-2</v>
      </c>
      <c r="M46" s="13">
        <f>'time period'!N45*'Factoring table'!$H$9</f>
        <v>30.965249999999997</v>
      </c>
      <c r="O46">
        <v>1</v>
      </c>
      <c r="P46" s="13">
        <f>'time period'!D45*'Factoring table'!$H$10</f>
        <v>2945430.2680000002</v>
      </c>
      <c r="Q46" s="13">
        <f>'time period'!E45*'Factoring table'!$H$10</f>
        <v>64902.859250000001</v>
      </c>
      <c r="R46" s="13">
        <f>'time period'!F45*'Factoring table'!$H$10</f>
        <v>9.2352500000000006</v>
      </c>
      <c r="S46" s="13">
        <f>'time period'!G45*'Factoring table'!$H$10</f>
        <v>435.63349999999997</v>
      </c>
      <c r="T46" s="13">
        <f>'time period'!H45*'Factoring table'!$H$10</f>
        <v>7.88375</v>
      </c>
      <c r="U46" s="13">
        <f>'time period'!I45*'Factoring table'!$H$10</f>
        <v>1569.31675</v>
      </c>
      <c r="V46" s="13">
        <f>'time period'!J45*'Factoring table'!$H$10</f>
        <v>6.3069999999999995</v>
      </c>
      <c r="W46" s="13">
        <f>'time period'!K45*'Factoring table'!$H$10</f>
        <v>326.16200000000003</v>
      </c>
      <c r="X46" s="13">
        <f>'time period'!L45*'Factoring table'!$H$10</f>
        <v>41.896499999999996</v>
      </c>
      <c r="Y46" s="13">
        <f>'time period'!M45*'Factoring table'!$H$10</f>
        <v>0.22525000000000001</v>
      </c>
      <c r="Z46" s="13">
        <f>'time period'!N45*'Factoring table'!$H$10</f>
        <v>175.46975</v>
      </c>
      <c r="AB46">
        <v>1</v>
      </c>
      <c r="AC46" s="13">
        <f t="array" ref="AC46:AM56">TRANSPOSE(P46:Z56)</f>
        <v>2945430.2680000002</v>
      </c>
      <c r="AD46" s="13">
        <v>7195.16075</v>
      </c>
      <c r="AE46" s="13">
        <v>36.71575</v>
      </c>
      <c r="AF46" s="13">
        <v>151.59324999999998</v>
      </c>
      <c r="AG46" s="13">
        <v>106.31800000000001</v>
      </c>
      <c r="AH46" s="13">
        <v>4.7302499999999998</v>
      </c>
      <c r="AI46" s="13">
        <v>3.3787500000000001</v>
      </c>
      <c r="AJ46" s="13">
        <v>7495.4190000000008</v>
      </c>
      <c r="AK46" s="13">
        <v>8204.2807499999999</v>
      </c>
      <c r="AL46" s="13">
        <v>32.661250000000003</v>
      </c>
      <c r="AM46" s="13">
        <v>9428.0640000000003</v>
      </c>
      <c r="AO46">
        <v>1</v>
      </c>
      <c r="AP46" s="13">
        <f t="shared" si="1"/>
        <v>3465212.08</v>
      </c>
      <c r="AQ46" s="13">
        <f t="shared" si="2"/>
        <v>18648.606500000002</v>
      </c>
      <c r="AR46" s="13">
        <f t="shared" si="3"/>
        <v>38.345500000000001</v>
      </c>
      <c r="AS46" s="13">
        <f t="shared" si="4"/>
        <v>228.46974999999998</v>
      </c>
      <c r="AT46" s="13">
        <f t="shared" si="5"/>
        <v>107.70925000000001</v>
      </c>
      <c r="AU46" s="13">
        <f t="shared" si="6"/>
        <v>281.66849999999999</v>
      </c>
      <c r="AV46" s="13">
        <f t="shared" si="7"/>
        <v>4.4917499999999997</v>
      </c>
      <c r="AW46" s="13">
        <f t="shared" si="8"/>
        <v>7552.9770000000008</v>
      </c>
      <c r="AX46" s="13">
        <f t="shared" si="9"/>
        <v>8211.67425</v>
      </c>
      <c r="AY46" s="13">
        <f t="shared" si="10"/>
        <v>32.701000000000001</v>
      </c>
      <c r="AZ46" s="13">
        <f t="shared" si="11"/>
        <v>9459.0292499999996</v>
      </c>
    </row>
    <row r="47" spans="2:52" ht="15" thickBot="1" x14ac:dyDescent="0.35">
      <c r="B47">
        <v>2</v>
      </c>
      <c r="C47" s="13">
        <f>'time period'!D46*'Factoring table'!$H$9</f>
        <v>1269.73425</v>
      </c>
      <c r="D47" s="13">
        <f>'time period'!E46*'Factoring table'!$H$9</f>
        <v>83273.706000000006</v>
      </c>
      <c r="E47" s="13">
        <f>'time period'!F46*'Factoring table'!$H$9</f>
        <v>7.3140000000000001</v>
      </c>
      <c r="F47" s="13">
        <f>'time period'!G46*'Factoring table'!$H$9</f>
        <v>7563.9877499999993</v>
      </c>
      <c r="G47" s="13">
        <f>'time period'!H46*'Factoring table'!$H$9</f>
        <v>7.0357500000000002</v>
      </c>
      <c r="H47" s="13">
        <f>'time period'!I46*'Factoring table'!$H$9</f>
        <v>272.48624999999998</v>
      </c>
      <c r="I47" s="13">
        <f>'time period'!J46*'Factoring table'!$H$9</f>
        <v>12.680250000000001</v>
      </c>
      <c r="J47" s="13">
        <f>'time period'!K46*'Factoring table'!$H$9</f>
        <v>153.23625000000001</v>
      </c>
      <c r="K47" s="13">
        <f>'time period'!L46*'Factoring table'!$H$9</f>
        <v>0.87449999999999994</v>
      </c>
      <c r="L47" s="13">
        <f>'time period'!M46*'Factoring table'!$H$9</f>
        <v>3.9750000000000001E-2</v>
      </c>
      <c r="M47" s="13">
        <f>'time period'!N46*'Factoring table'!$H$9</f>
        <v>3.9750000000000001E-2</v>
      </c>
      <c r="O47">
        <v>2</v>
      </c>
      <c r="P47" s="13">
        <f>'time period'!D46*'Factoring table'!$H$10</f>
        <v>7195.16075</v>
      </c>
      <c r="Q47" s="13">
        <f>'time period'!E46*'Factoring table'!$H$10</f>
        <v>471884.33400000003</v>
      </c>
      <c r="R47" s="13">
        <f>'time period'!F46*'Factoring table'!$H$10</f>
        <v>41.446000000000005</v>
      </c>
      <c r="S47" s="13">
        <f>'time period'!G46*'Factoring table'!$H$10</f>
        <v>42862.597249999999</v>
      </c>
      <c r="T47" s="13">
        <f>'time period'!H46*'Factoring table'!$H$10</f>
        <v>39.869250000000001</v>
      </c>
      <c r="U47" s="13">
        <f>'time period'!I46*'Factoring table'!$H$10</f>
        <v>1544.0887499999999</v>
      </c>
      <c r="V47" s="13">
        <f>'time period'!J46*'Factoring table'!$H$10</f>
        <v>71.85475000000001</v>
      </c>
      <c r="W47" s="13">
        <f>'time period'!K46*'Factoring table'!$H$10</f>
        <v>868.33875</v>
      </c>
      <c r="X47" s="13">
        <f>'time period'!L46*'Factoring table'!$H$10</f>
        <v>4.9554999999999998</v>
      </c>
      <c r="Y47" s="13">
        <f>'time period'!M46*'Factoring table'!$H$10</f>
        <v>0.22525000000000001</v>
      </c>
      <c r="Z47" s="13">
        <f>'time period'!N46*'Factoring table'!$H$10</f>
        <v>0.22525000000000001</v>
      </c>
      <c r="AB47">
        <v>2</v>
      </c>
      <c r="AC47" s="13">
        <v>64902.859250000001</v>
      </c>
      <c r="AD47" s="13">
        <v>471884.33400000003</v>
      </c>
      <c r="AE47" s="13">
        <v>2887.7049999999999</v>
      </c>
      <c r="AF47" s="13">
        <v>108977.75200000001</v>
      </c>
      <c r="AG47" s="13">
        <v>7180.0690000000004</v>
      </c>
      <c r="AH47" s="13">
        <v>62.619500000000002</v>
      </c>
      <c r="AI47" s="13">
        <v>403.64799999999997</v>
      </c>
      <c r="AJ47" s="13">
        <v>81297.23</v>
      </c>
      <c r="AK47" s="13">
        <v>9877.88825</v>
      </c>
      <c r="AL47" s="13">
        <v>3.1534999999999997</v>
      </c>
      <c r="AM47" s="13">
        <v>17.569500000000001</v>
      </c>
      <c r="AO47">
        <v>2</v>
      </c>
      <c r="AP47" s="13">
        <f t="shared" si="1"/>
        <v>66172.593500000003</v>
      </c>
      <c r="AQ47" s="13">
        <f t="shared" si="2"/>
        <v>555158.04</v>
      </c>
      <c r="AR47" s="13">
        <f t="shared" si="3"/>
        <v>2895.0189999999998</v>
      </c>
      <c r="AS47" s="13">
        <f t="shared" si="4"/>
        <v>116541.73975000001</v>
      </c>
      <c r="AT47" s="13">
        <f t="shared" si="5"/>
        <v>7187.1047500000004</v>
      </c>
      <c r="AU47" s="13">
        <f t="shared" si="6"/>
        <v>335.10575</v>
      </c>
      <c r="AV47" s="13">
        <f t="shared" si="7"/>
        <v>416.32824999999997</v>
      </c>
      <c r="AW47" s="13">
        <f t="shared" si="8"/>
        <v>81450.466249999998</v>
      </c>
      <c r="AX47" s="13">
        <f t="shared" si="9"/>
        <v>9878.7627499999999</v>
      </c>
      <c r="AY47" s="13">
        <f t="shared" si="10"/>
        <v>3.1932499999999999</v>
      </c>
      <c r="AZ47" s="13">
        <f t="shared" si="11"/>
        <v>17.609250000000003</v>
      </c>
    </row>
    <row r="48" spans="2:52" ht="15" thickBot="1" x14ac:dyDescent="0.35">
      <c r="B48" s="12">
        <v>3</v>
      </c>
      <c r="C48" s="13">
        <f>'time period'!D47*'Factoring table'!$H$9</f>
        <v>6.4792499999999995</v>
      </c>
      <c r="D48" s="13">
        <f>'time period'!E47*'Factoring table'!$H$9</f>
        <v>509.59500000000003</v>
      </c>
      <c r="E48" s="13">
        <f>'time period'!F47*'Factoring table'!$H$9</f>
        <v>2700.1777500000003</v>
      </c>
      <c r="F48" s="13">
        <f>'time period'!G47*'Factoring table'!$H$9</f>
        <v>56.922000000000004</v>
      </c>
      <c r="G48" s="13">
        <f>'time period'!H47*'Factoring table'!$H$9</f>
        <v>2760.3989999999999</v>
      </c>
      <c r="H48" s="13">
        <f>'time period'!I47*'Factoring table'!$H$9</f>
        <v>3.9750000000000001E-2</v>
      </c>
      <c r="I48" s="13">
        <f>'time period'!J47*'Factoring table'!$H$9</f>
        <v>3.9750000000000001E-2</v>
      </c>
      <c r="J48" s="13">
        <f>'time period'!K47*'Factoring table'!$H$9</f>
        <v>843.45524999999998</v>
      </c>
      <c r="K48" s="13">
        <f>'time period'!L47*'Factoring table'!$H$9</f>
        <v>3.9750000000000001E-2</v>
      </c>
      <c r="L48" s="13">
        <f>'time period'!M47*'Factoring table'!$H$9</f>
        <v>3.9750000000000001E-2</v>
      </c>
      <c r="M48" s="13">
        <f>'time period'!N47*'Factoring table'!$H$9</f>
        <v>3.9750000000000001E-2</v>
      </c>
      <c r="O48" s="12">
        <v>3</v>
      </c>
      <c r="P48" s="13">
        <f>'time period'!D47*'Factoring table'!$H$10</f>
        <v>36.71575</v>
      </c>
      <c r="Q48" s="13">
        <f>'time period'!E47*'Factoring table'!$H$10</f>
        <v>2887.7049999999999</v>
      </c>
      <c r="R48" s="13">
        <f>'time period'!F47*'Factoring table'!$H$10</f>
        <v>15301.007250000001</v>
      </c>
      <c r="S48" s="13">
        <f>'time period'!G47*'Factoring table'!$H$10</f>
        <v>322.55799999999999</v>
      </c>
      <c r="T48" s="13">
        <f>'time period'!H47*'Factoring table'!$H$10</f>
        <v>15642.260999999999</v>
      </c>
      <c r="U48" s="13">
        <f>'time period'!I47*'Factoring table'!$H$10</f>
        <v>0.22525000000000001</v>
      </c>
      <c r="V48" s="13">
        <f>'time period'!J47*'Factoring table'!$H$10</f>
        <v>0.22525000000000001</v>
      </c>
      <c r="W48" s="13">
        <f>'time period'!K47*'Factoring table'!$H$10</f>
        <v>4779.5797499999999</v>
      </c>
      <c r="X48" s="13">
        <f>'time period'!L47*'Factoring table'!$H$10</f>
        <v>0.22525000000000001</v>
      </c>
      <c r="Y48" s="13">
        <f>'time period'!M47*'Factoring table'!$H$10</f>
        <v>0.22525000000000001</v>
      </c>
      <c r="Z48" s="13">
        <f>'time period'!N47*'Factoring table'!$H$10</f>
        <v>0.22525000000000001</v>
      </c>
      <c r="AB48" s="12">
        <v>3</v>
      </c>
      <c r="AC48" s="13">
        <v>9.2352500000000006</v>
      </c>
      <c r="AD48" s="13">
        <v>41.446000000000005</v>
      </c>
      <c r="AE48" s="13">
        <v>15301.007250000001</v>
      </c>
      <c r="AF48" s="13">
        <v>8.5594999999999999</v>
      </c>
      <c r="AG48" s="13">
        <v>30994.850499999997</v>
      </c>
      <c r="AH48" s="13">
        <v>0.22525000000000001</v>
      </c>
      <c r="AI48" s="13">
        <v>0.22525000000000001</v>
      </c>
      <c r="AJ48" s="13">
        <v>11783.728500000001</v>
      </c>
      <c r="AK48" s="13">
        <v>72.305250000000001</v>
      </c>
      <c r="AL48" s="13">
        <v>0.22525000000000001</v>
      </c>
      <c r="AM48" s="13">
        <v>0</v>
      </c>
      <c r="AO48" s="12">
        <v>3</v>
      </c>
      <c r="AP48" s="13">
        <f t="shared" si="1"/>
        <v>15.714500000000001</v>
      </c>
      <c r="AQ48" s="13">
        <f t="shared" si="2"/>
        <v>551.04100000000005</v>
      </c>
      <c r="AR48" s="13">
        <f t="shared" si="3"/>
        <v>18001.185000000001</v>
      </c>
      <c r="AS48" s="13">
        <f t="shared" si="4"/>
        <v>65.481500000000011</v>
      </c>
      <c r="AT48" s="13">
        <f t="shared" si="5"/>
        <v>33755.249499999998</v>
      </c>
      <c r="AU48" s="13">
        <f t="shared" si="6"/>
        <v>0.26500000000000001</v>
      </c>
      <c r="AV48" s="13">
        <f t="shared" si="7"/>
        <v>0.26500000000000001</v>
      </c>
      <c r="AW48" s="13">
        <f t="shared" si="8"/>
        <v>12627.18375</v>
      </c>
      <c r="AX48" s="13">
        <f t="shared" si="9"/>
        <v>72.344999999999999</v>
      </c>
      <c r="AY48" s="13">
        <f t="shared" si="10"/>
        <v>0.26500000000000001</v>
      </c>
      <c r="AZ48" s="13">
        <f t="shared" si="11"/>
        <v>3.9750000000000001E-2</v>
      </c>
    </row>
    <row r="49" spans="2:52" x14ac:dyDescent="0.3">
      <c r="B49">
        <v>4</v>
      </c>
      <c r="C49" s="13">
        <f>'time period'!D48*'Factoring table'!$H$9</f>
        <v>26.751749999999998</v>
      </c>
      <c r="D49" s="13">
        <f>'time period'!E48*'Factoring table'!$H$9</f>
        <v>19231.368000000002</v>
      </c>
      <c r="E49" s="13">
        <f>'time period'!F48*'Factoring table'!$H$9</f>
        <v>1.5105</v>
      </c>
      <c r="F49" s="13">
        <f>'time period'!G48*'Factoring table'!$H$9</f>
        <v>15741.198750000001</v>
      </c>
      <c r="G49" s="13">
        <f>'time period'!H48*'Factoring table'!$H$9</f>
        <v>34.900500000000001</v>
      </c>
      <c r="H49" s="13">
        <f>'time period'!I48*'Factoring table'!$H$9</f>
        <v>208.52850000000001</v>
      </c>
      <c r="I49" s="13">
        <f>'time period'!J48*'Factoring table'!$H$9</f>
        <v>12582.107250000001</v>
      </c>
      <c r="J49" s="13">
        <f>'time period'!K48*'Factoring table'!$H$9</f>
        <v>3.1005000000000003</v>
      </c>
      <c r="K49" s="13">
        <f>'time period'!L48*'Factoring table'!$H$9</f>
        <v>3.9750000000000001E-2</v>
      </c>
      <c r="L49" s="13">
        <f>'time period'!M48*'Factoring table'!$H$9</f>
        <v>0</v>
      </c>
      <c r="M49" s="13">
        <f>'time period'!N48*'Factoring table'!$H$9</f>
        <v>3.9750000000000001E-2</v>
      </c>
      <c r="O49">
        <v>4</v>
      </c>
      <c r="P49" s="13">
        <f>'time period'!D48*'Factoring table'!$H$10</f>
        <v>151.59324999999998</v>
      </c>
      <c r="Q49" s="13">
        <f>'time period'!E48*'Factoring table'!$H$10</f>
        <v>108977.75200000001</v>
      </c>
      <c r="R49" s="13">
        <f>'time period'!F48*'Factoring table'!$H$10</f>
        <v>8.5594999999999999</v>
      </c>
      <c r="S49" s="13">
        <f>'time period'!G48*'Factoring table'!$H$10</f>
        <v>89200.126250000001</v>
      </c>
      <c r="T49" s="13">
        <f>'time period'!H48*'Factoring table'!$H$10</f>
        <v>197.76950000000002</v>
      </c>
      <c r="U49" s="13">
        <f>'time period'!I48*'Factoring table'!$H$10</f>
        <v>1181.6614999999999</v>
      </c>
      <c r="V49" s="13">
        <f>'time period'!J48*'Factoring table'!$H$10</f>
        <v>71298.60775000001</v>
      </c>
      <c r="W49" s="13">
        <f>'time period'!K48*'Factoring table'!$H$10</f>
        <v>17.569500000000001</v>
      </c>
      <c r="X49" s="13">
        <f>'time period'!L48*'Factoring table'!$H$10</f>
        <v>0.22525000000000001</v>
      </c>
      <c r="Y49" s="13">
        <f>'time period'!M48*'Factoring table'!$H$10</f>
        <v>0</v>
      </c>
      <c r="Z49" s="13">
        <f>'time period'!N48*'Factoring table'!$H$10</f>
        <v>0.22525000000000001</v>
      </c>
      <c r="AB49">
        <v>4</v>
      </c>
      <c r="AC49" s="13">
        <v>435.63349999999997</v>
      </c>
      <c r="AD49" s="13">
        <v>42862.597249999999</v>
      </c>
      <c r="AE49" s="13">
        <v>322.55799999999999</v>
      </c>
      <c r="AF49" s="13">
        <v>89200.126250000001</v>
      </c>
      <c r="AG49" s="13">
        <v>7163.4005000000006</v>
      </c>
      <c r="AH49" s="13">
        <v>19.146250000000002</v>
      </c>
      <c r="AI49" s="13">
        <v>110738.306</v>
      </c>
      <c r="AJ49" s="13">
        <v>448.02225000000004</v>
      </c>
      <c r="AK49" s="13">
        <v>179.74949999999998</v>
      </c>
      <c r="AL49" s="13">
        <v>0.22525000000000001</v>
      </c>
      <c r="AM49" s="13">
        <v>0.45050000000000001</v>
      </c>
      <c r="AO49">
        <v>4</v>
      </c>
      <c r="AP49" s="13">
        <f t="shared" si="1"/>
        <v>462.38524999999998</v>
      </c>
      <c r="AQ49" s="13">
        <f t="shared" si="2"/>
        <v>62093.965250000001</v>
      </c>
      <c r="AR49" s="13">
        <f t="shared" si="3"/>
        <v>324.06849999999997</v>
      </c>
      <c r="AS49" s="13">
        <f t="shared" si="4"/>
        <v>104941.325</v>
      </c>
      <c r="AT49" s="13">
        <f t="shared" si="5"/>
        <v>7198.3010000000004</v>
      </c>
      <c r="AU49" s="13">
        <f t="shared" si="6"/>
        <v>227.67475000000002</v>
      </c>
      <c r="AV49" s="13">
        <f t="shared" si="7"/>
        <v>123320.41325</v>
      </c>
      <c r="AW49" s="13">
        <f t="shared" si="8"/>
        <v>451.12275000000005</v>
      </c>
      <c r="AX49" s="13">
        <f t="shared" si="9"/>
        <v>179.78924999999998</v>
      </c>
      <c r="AY49" s="13">
        <f t="shared" si="10"/>
        <v>0.22525000000000001</v>
      </c>
      <c r="AZ49" s="13">
        <f t="shared" si="11"/>
        <v>0.49025000000000002</v>
      </c>
    </row>
    <row r="50" spans="2:52" x14ac:dyDescent="0.3">
      <c r="B50">
        <v>5</v>
      </c>
      <c r="C50" s="13">
        <f>'time period'!D49*'Factoring table'!$H$9</f>
        <v>18.762</v>
      </c>
      <c r="D50" s="13">
        <f>'time period'!E49*'Factoring table'!$H$9</f>
        <v>1267.0710000000001</v>
      </c>
      <c r="E50" s="13">
        <f>'time period'!F49*'Factoring table'!$H$9</f>
        <v>5469.6794999999993</v>
      </c>
      <c r="F50" s="13">
        <f>'time period'!G49*'Factoring table'!$H$9</f>
        <v>1264.1295</v>
      </c>
      <c r="G50" s="13">
        <f>'time period'!H49*'Factoring table'!$H$9</f>
        <v>2058.732</v>
      </c>
      <c r="H50" s="13">
        <f>'time period'!I49*'Factoring table'!$H$9</f>
        <v>1.07325</v>
      </c>
      <c r="I50" s="13">
        <f>'time period'!J49*'Factoring table'!$H$9</f>
        <v>0.67574999999999996</v>
      </c>
      <c r="J50" s="13">
        <f>'time period'!K49*'Factoring table'!$H$9</f>
        <v>767.25450000000012</v>
      </c>
      <c r="K50" s="13">
        <f>'time period'!L49*'Factoring table'!$H$9</f>
        <v>0.11924999999999999</v>
      </c>
      <c r="L50" s="13">
        <f>'time period'!M49*'Factoring table'!$H$9</f>
        <v>3.9750000000000001E-2</v>
      </c>
      <c r="M50" s="13">
        <f>'time period'!N49*'Factoring table'!$H$9</f>
        <v>3.9750000000000001E-2</v>
      </c>
      <c r="O50">
        <v>5</v>
      </c>
      <c r="P50" s="13">
        <f>'time period'!D49*'Factoring table'!$H$10</f>
        <v>106.31800000000001</v>
      </c>
      <c r="Q50" s="13">
        <f>'time period'!E49*'Factoring table'!$H$10</f>
        <v>7180.0690000000004</v>
      </c>
      <c r="R50" s="13">
        <f>'time period'!F49*'Factoring table'!$H$10</f>
        <v>30994.850499999997</v>
      </c>
      <c r="S50" s="13">
        <f>'time period'!G49*'Factoring table'!$H$10</f>
        <v>7163.4005000000006</v>
      </c>
      <c r="T50" s="13">
        <f>'time period'!H49*'Factoring table'!$H$10</f>
        <v>11666.148000000001</v>
      </c>
      <c r="U50" s="13">
        <f>'time period'!I49*'Factoring table'!$H$10</f>
        <v>6.0817500000000004</v>
      </c>
      <c r="V50" s="13">
        <f>'time period'!J49*'Factoring table'!$H$10</f>
        <v>3.8292499999999996</v>
      </c>
      <c r="W50" s="13">
        <f>'time period'!K49*'Factoring table'!$H$10</f>
        <v>4347.7755000000006</v>
      </c>
      <c r="X50" s="13">
        <f>'time period'!L49*'Factoring table'!$H$10</f>
        <v>0.67574999999999996</v>
      </c>
      <c r="Y50" s="13">
        <f>'time period'!M49*'Factoring table'!$H$10</f>
        <v>0.22525000000000001</v>
      </c>
      <c r="Z50" s="13">
        <f>'time period'!N49*'Factoring table'!$H$10</f>
        <v>0.22525000000000001</v>
      </c>
      <c r="AB50">
        <v>5</v>
      </c>
      <c r="AC50" s="13">
        <v>7.88375</v>
      </c>
      <c r="AD50" s="13">
        <v>39.869250000000001</v>
      </c>
      <c r="AE50" s="13">
        <v>15642.260999999999</v>
      </c>
      <c r="AF50" s="13">
        <v>197.76950000000002</v>
      </c>
      <c r="AG50" s="13">
        <v>11666.148000000001</v>
      </c>
      <c r="AH50" s="13">
        <v>0</v>
      </c>
      <c r="AI50" s="13">
        <v>0.22525000000000001</v>
      </c>
      <c r="AJ50" s="13">
        <v>2440.1332500000003</v>
      </c>
      <c r="AK50" s="13">
        <v>2.4777499999999999</v>
      </c>
      <c r="AL50" s="13">
        <v>0.22525000000000001</v>
      </c>
      <c r="AM50" s="13">
        <v>0.22525000000000001</v>
      </c>
      <c r="AO50">
        <v>5</v>
      </c>
      <c r="AP50" s="13">
        <f t="shared" si="1"/>
        <v>26.64575</v>
      </c>
      <c r="AQ50" s="13">
        <f t="shared" si="2"/>
        <v>1306.9402500000001</v>
      </c>
      <c r="AR50" s="13">
        <f t="shared" si="3"/>
        <v>21111.940499999997</v>
      </c>
      <c r="AS50" s="13">
        <f t="shared" si="4"/>
        <v>1461.8990000000001</v>
      </c>
      <c r="AT50" s="13">
        <f t="shared" si="5"/>
        <v>13724.880000000001</v>
      </c>
      <c r="AU50" s="13">
        <f t="shared" si="6"/>
        <v>1.07325</v>
      </c>
      <c r="AV50" s="13">
        <f t="shared" si="7"/>
        <v>0.90100000000000002</v>
      </c>
      <c r="AW50" s="13">
        <f t="shared" si="8"/>
        <v>3207.3877500000003</v>
      </c>
      <c r="AX50" s="13">
        <f t="shared" si="9"/>
        <v>2.597</v>
      </c>
      <c r="AY50" s="13">
        <f t="shared" si="10"/>
        <v>0.26500000000000001</v>
      </c>
      <c r="AZ50" s="13">
        <f t="shared" si="11"/>
        <v>0.26500000000000001</v>
      </c>
    </row>
    <row r="51" spans="2:52" x14ac:dyDescent="0.3">
      <c r="B51">
        <v>6</v>
      </c>
      <c r="C51" s="13">
        <f>'time period'!D50*'Factoring table'!$H$9</f>
        <v>0.83474999999999999</v>
      </c>
      <c r="D51" s="13">
        <f>'time period'!E50*'Factoring table'!$H$9</f>
        <v>11.0505</v>
      </c>
      <c r="E51" s="13">
        <f>'time period'!F50*'Factoring table'!$H$9</f>
        <v>3.9750000000000001E-2</v>
      </c>
      <c r="F51" s="13">
        <f>'time period'!G50*'Factoring table'!$H$9</f>
        <v>3.3787500000000001</v>
      </c>
      <c r="G51" s="13">
        <f>'time period'!H50*'Factoring table'!$H$9</f>
        <v>0</v>
      </c>
      <c r="H51" s="13">
        <f>'time period'!I50*'Factoring table'!$H$9</f>
        <v>66339.967499999999</v>
      </c>
      <c r="I51" s="13">
        <f>'time period'!J50*'Factoring table'!$H$9</f>
        <v>24.327000000000002</v>
      </c>
      <c r="J51" s="13">
        <f>'time period'!K50*'Factoring table'!$H$9</f>
        <v>3.9750000000000001E-2</v>
      </c>
      <c r="K51" s="13">
        <f>'time period'!L50*'Factoring table'!$H$9</f>
        <v>3.9750000000000001E-2</v>
      </c>
      <c r="L51" s="13">
        <f>'time period'!M50*'Factoring table'!$H$9</f>
        <v>3.9750000000000001E-2</v>
      </c>
      <c r="M51" s="13">
        <f>'time period'!N50*'Factoring table'!$H$9</f>
        <v>3.9750000000000001E-2</v>
      </c>
      <c r="O51">
        <v>6</v>
      </c>
      <c r="P51" s="13">
        <f>'time period'!D50*'Factoring table'!$H$10</f>
        <v>4.7302499999999998</v>
      </c>
      <c r="Q51" s="13">
        <f>'time period'!E50*'Factoring table'!$H$10</f>
        <v>62.619500000000002</v>
      </c>
      <c r="R51" s="13">
        <f>'time period'!F50*'Factoring table'!$H$10</f>
        <v>0.22525000000000001</v>
      </c>
      <c r="S51" s="13">
        <f>'time period'!G50*'Factoring table'!$H$10</f>
        <v>19.146250000000002</v>
      </c>
      <c r="T51" s="13">
        <f>'time period'!H50*'Factoring table'!$H$10</f>
        <v>0</v>
      </c>
      <c r="U51" s="13">
        <f>'time period'!I50*'Factoring table'!$H$10</f>
        <v>375926.48249999998</v>
      </c>
      <c r="V51" s="13">
        <f>'time period'!J50*'Factoring table'!$H$10</f>
        <v>137.85300000000001</v>
      </c>
      <c r="W51" s="13">
        <f>'time period'!K50*'Factoring table'!$H$10</f>
        <v>0.22525000000000001</v>
      </c>
      <c r="X51" s="13">
        <f>'time period'!L50*'Factoring table'!$H$10</f>
        <v>0.22525000000000001</v>
      </c>
      <c r="Y51" s="13">
        <f>'time period'!M50*'Factoring table'!$H$10</f>
        <v>0.22525000000000001</v>
      </c>
      <c r="Z51" s="13">
        <f>'time period'!N50*'Factoring table'!$H$10</f>
        <v>0.22525000000000001</v>
      </c>
      <c r="AB51">
        <v>6</v>
      </c>
      <c r="AC51" s="13">
        <v>1569.31675</v>
      </c>
      <c r="AD51" s="13">
        <v>1544.0887499999999</v>
      </c>
      <c r="AE51" s="13">
        <v>0.22525000000000001</v>
      </c>
      <c r="AF51" s="13">
        <v>1181.6614999999999</v>
      </c>
      <c r="AG51" s="13">
        <v>6.0817500000000004</v>
      </c>
      <c r="AH51" s="13">
        <v>375926.48249999998</v>
      </c>
      <c r="AI51" s="13">
        <v>19704.644749999999</v>
      </c>
      <c r="AJ51" s="13">
        <v>78.612250000000003</v>
      </c>
      <c r="AK51" s="13">
        <v>197.54425000000001</v>
      </c>
      <c r="AL51" s="13">
        <v>0.22525000000000001</v>
      </c>
      <c r="AM51" s="13">
        <v>1.3514999999999999</v>
      </c>
      <c r="AO51">
        <v>6</v>
      </c>
      <c r="AP51" s="13">
        <f t="shared" si="1"/>
        <v>1570.1514999999999</v>
      </c>
      <c r="AQ51" s="13">
        <f t="shared" si="2"/>
        <v>1555.1392499999999</v>
      </c>
      <c r="AR51" s="13">
        <f t="shared" si="3"/>
        <v>0.26500000000000001</v>
      </c>
      <c r="AS51" s="13">
        <f t="shared" si="4"/>
        <v>1185.04025</v>
      </c>
      <c r="AT51" s="13">
        <f t="shared" si="5"/>
        <v>6.0817500000000004</v>
      </c>
      <c r="AU51" s="13">
        <f t="shared" si="6"/>
        <v>442266.44999999995</v>
      </c>
      <c r="AV51" s="13">
        <f t="shared" si="7"/>
        <v>19728.971750000001</v>
      </c>
      <c r="AW51" s="13">
        <f t="shared" si="8"/>
        <v>78.652000000000001</v>
      </c>
      <c r="AX51" s="13">
        <f t="shared" si="9"/>
        <v>197.584</v>
      </c>
      <c r="AY51" s="13">
        <f t="shared" si="10"/>
        <v>0.26500000000000001</v>
      </c>
      <c r="AZ51" s="13">
        <f t="shared" si="11"/>
        <v>1.3912499999999999</v>
      </c>
    </row>
    <row r="52" spans="2:52" x14ac:dyDescent="0.3">
      <c r="B52">
        <v>7</v>
      </c>
      <c r="C52" s="13">
        <f>'time period'!D51*'Factoring table'!$H$9</f>
        <v>0.59624999999999995</v>
      </c>
      <c r="D52" s="13">
        <f>'time period'!E51*'Factoring table'!$H$9</f>
        <v>71.231999999999999</v>
      </c>
      <c r="E52" s="13">
        <f>'time period'!F51*'Factoring table'!$H$9</f>
        <v>3.9750000000000001E-2</v>
      </c>
      <c r="F52" s="13">
        <f>'time period'!G51*'Factoring table'!$H$9</f>
        <v>19542.054</v>
      </c>
      <c r="G52" s="13">
        <f>'time period'!H51*'Factoring table'!$H$9</f>
        <v>3.9750000000000001E-2</v>
      </c>
      <c r="H52" s="13">
        <f>'time period'!I51*'Factoring table'!$H$9</f>
        <v>3477.29025</v>
      </c>
      <c r="I52" s="13">
        <f>'time period'!J51*'Factoring table'!$H$9</f>
        <v>7012.2577499999998</v>
      </c>
      <c r="J52" s="13">
        <f>'time period'!K51*'Factoring table'!$H$9</f>
        <v>7.9500000000000001E-2</v>
      </c>
      <c r="K52" s="13">
        <f>'time period'!L51*'Factoring table'!$H$9</f>
        <v>3.9750000000000001E-2</v>
      </c>
      <c r="L52" s="13">
        <f>'time period'!M51*'Factoring table'!$H$9</f>
        <v>3.9750000000000001E-2</v>
      </c>
      <c r="M52" s="13">
        <f>'time period'!N51*'Factoring table'!$H$9</f>
        <v>3.9750000000000001E-2</v>
      </c>
      <c r="O52">
        <v>7</v>
      </c>
      <c r="P52" s="13">
        <f>'time period'!D51*'Factoring table'!$H$10</f>
        <v>3.3787500000000001</v>
      </c>
      <c r="Q52" s="13">
        <f>'time period'!E51*'Factoring table'!$H$10</f>
        <v>403.64799999999997</v>
      </c>
      <c r="R52" s="13">
        <f>'time period'!F51*'Factoring table'!$H$10</f>
        <v>0.22525000000000001</v>
      </c>
      <c r="S52" s="13">
        <f>'time period'!G51*'Factoring table'!$H$10</f>
        <v>110738.306</v>
      </c>
      <c r="T52" s="13">
        <f>'time period'!H51*'Factoring table'!$H$10</f>
        <v>0.22525000000000001</v>
      </c>
      <c r="U52" s="13">
        <f>'time period'!I51*'Factoring table'!$H$10</f>
        <v>19704.644749999999</v>
      </c>
      <c r="V52" s="13">
        <f>'time period'!J51*'Factoring table'!$H$10</f>
        <v>39736.127249999998</v>
      </c>
      <c r="W52" s="13">
        <f>'time period'!K51*'Factoring table'!$H$10</f>
        <v>0.45050000000000001</v>
      </c>
      <c r="X52" s="13">
        <f>'time period'!L51*'Factoring table'!$H$10</f>
        <v>0.22525000000000001</v>
      </c>
      <c r="Y52" s="13">
        <f>'time period'!M51*'Factoring table'!$H$10</f>
        <v>0.22525000000000001</v>
      </c>
      <c r="Z52" s="13">
        <f>'time period'!N51*'Factoring table'!$H$10</f>
        <v>0.22525000000000001</v>
      </c>
      <c r="AB52">
        <v>7</v>
      </c>
      <c r="AC52" s="13">
        <v>6.3069999999999995</v>
      </c>
      <c r="AD52" s="13">
        <v>71.85475000000001</v>
      </c>
      <c r="AE52" s="13">
        <v>0.22525000000000001</v>
      </c>
      <c r="AF52" s="13">
        <v>71298.60775000001</v>
      </c>
      <c r="AG52" s="13">
        <v>3.8292499999999996</v>
      </c>
      <c r="AH52" s="13">
        <v>137.85300000000001</v>
      </c>
      <c r="AI52" s="13">
        <v>39736.127249999998</v>
      </c>
      <c r="AJ52" s="13">
        <v>2.2525000000000004</v>
      </c>
      <c r="AK52" s="13">
        <v>5.8565000000000005</v>
      </c>
      <c r="AL52" s="13">
        <v>0.22525000000000001</v>
      </c>
      <c r="AM52" s="13">
        <v>0.22525000000000001</v>
      </c>
      <c r="AO52">
        <v>7</v>
      </c>
      <c r="AP52" s="13">
        <f t="shared" si="1"/>
        <v>6.9032499999999999</v>
      </c>
      <c r="AQ52" s="13">
        <f t="shared" si="2"/>
        <v>143.08674999999999</v>
      </c>
      <c r="AR52" s="13">
        <f t="shared" si="3"/>
        <v>0.26500000000000001</v>
      </c>
      <c r="AS52" s="13">
        <f t="shared" si="4"/>
        <v>90840.661750000014</v>
      </c>
      <c r="AT52" s="13">
        <f t="shared" si="5"/>
        <v>3.8689999999999998</v>
      </c>
      <c r="AU52" s="13">
        <f t="shared" si="6"/>
        <v>3615.1432500000001</v>
      </c>
      <c r="AV52" s="13">
        <f t="shared" si="7"/>
        <v>46748.384999999995</v>
      </c>
      <c r="AW52" s="13">
        <f t="shared" si="8"/>
        <v>2.3320000000000003</v>
      </c>
      <c r="AX52" s="13">
        <f t="shared" si="9"/>
        <v>5.8962500000000002</v>
      </c>
      <c r="AY52" s="13">
        <f t="shared" si="10"/>
        <v>0.26500000000000001</v>
      </c>
      <c r="AZ52" s="13">
        <f t="shared" si="11"/>
        <v>0.26500000000000001</v>
      </c>
    </row>
    <row r="53" spans="2:52" x14ac:dyDescent="0.3">
      <c r="B53">
        <v>8</v>
      </c>
      <c r="C53" s="13">
        <f>'time period'!D52*'Factoring table'!$H$9</f>
        <v>1322.7210000000002</v>
      </c>
      <c r="D53" s="13">
        <f>'time period'!E52*'Factoring table'!$H$9</f>
        <v>14346.57</v>
      </c>
      <c r="E53" s="13">
        <f>'time period'!F52*'Factoring table'!$H$9</f>
        <v>2079.4814999999999</v>
      </c>
      <c r="F53" s="13">
        <f>'time period'!G52*'Factoring table'!$H$9</f>
        <v>79.062750000000008</v>
      </c>
      <c r="G53" s="13">
        <f>'time period'!H52*'Factoring table'!$H$9</f>
        <v>430.61175000000003</v>
      </c>
      <c r="H53" s="13">
        <f>'time period'!I52*'Factoring table'!$H$9</f>
        <v>13.87275</v>
      </c>
      <c r="I53" s="13">
        <f>'time period'!J52*'Factoring table'!$H$9</f>
        <v>0.39750000000000002</v>
      </c>
      <c r="J53" s="13">
        <f>'time period'!K52*'Factoring table'!$H$9</f>
        <v>43300.748250000004</v>
      </c>
      <c r="K53" s="13">
        <f>'time period'!L52*'Factoring table'!$H$9</f>
        <v>3.4979999999999998</v>
      </c>
      <c r="L53" s="13">
        <f>'time period'!M52*'Factoring table'!$H$9</f>
        <v>0</v>
      </c>
      <c r="M53" s="13">
        <f>'time period'!N52*'Factoring table'!$H$9</f>
        <v>0.63600000000000001</v>
      </c>
      <c r="O53">
        <v>8</v>
      </c>
      <c r="P53" s="13">
        <f>'time period'!D52*'Factoring table'!$H$10</f>
        <v>7495.4190000000008</v>
      </c>
      <c r="Q53" s="13">
        <f>'time period'!E52*'Factoring table'!$H$10</f>
        <v>81297.23</v>
      </c>
      <c r="R53" s="13">
        <f>'time period'!F52*'Factoring table'!$H$10</f>
        <v>11783.728500000001</v>
      </c>
      <c r="S53" s="13">
        <f>'time period'!G52*'Factoring table'!$H$10</f>
        <v>448.02225000000004</v>
      </c>
      <c r="T53" s="13">
        <f>'time period'!H52*'Factoring table'!$H$10</f>
        <v>2440.1332500000003</v>
      </c>
      <c r="U53" s="13">
        <f>'time period'!I52*'Factoring table'!$H$10</f>
        <v>78.612250000000003</v>
      </c>
      <c r="V53" s="13">
        <f>'time period'!J52*'Factoring table'!$H$10</f>
        <v>2.2525000000000004</v>
      </c>
      <c r="W53" s="13">
        <f>'time period'!K52*'Factoring table'!$H$10</f>
        <v>245370.90675000002</v>
      </c>
      <c r="X53" s="13">
        <f>'time period'!L52*'Factoring table'!$H$10</f>
        <v>19.821999999999999</v>
      </c>
      <c r="Y53" s="13">
        <f>'time period'!M52*'Factoring table'!$H$10</f>
        <v>0</v>
      </c>
      <c r="Z53" s="13">
        <f>'time period'!N52*'Factoring table'!$H$10</f>
        <v>3.6040000000000001</v>
      </c>
      <c r="AB53">
        <v>8</v>
      </c>
      <c r="AC53" s="13">
        <v>326.16200000000003</v>
      </c>
      <c r="AD53" s="13">
        <v>868.33875</v>
      </c>
      <c r="AE53" s="13">
        <v>4779.5797499999999</v>
      </c>
      <c r="AF53" s="13">
        <v>17.569500000000001</v>
      </c>
      <c r="AG53" s="13">
        <v>4347.7755000000006</v>
      </c>
      <c r="AH53" s="13">
        <v>0.22525000000000001</v>
      </c>
      <c r="AI53" s="13">
        <v>0.45050000000000001</v>
      </c>
      <c r="AJ53" s="13">
        <v>245370.90675000002</v>
      </c>
      <c r="AK53" s="13">
        <v>6030.1677500000005</v>
      </c>
      <c r="AL53" s="13">
        <v>0</v>
      </c>
      <c r="AM53" s="13">
        <v>22.299750000000003</v>
      </c>
      <c r="AO53">
        <v>8</v>
      </c>
      <c r="AP53" s="13">
        <f t="shared" si="1"/>
        <v>1648.8830000000003</v>
      </c>
      <c r="AQ53" s="13">
        <f t="shared" si="2"/>
        <v>15214.908750000001</v>
      </c>
      <c r="AR53" s="13">
        <f t="shared" si="3"/>
        <v>6859.0612499999997</v>
      </c>
      <c r="AS53" s="13">
        <f t="shared" si="4"/>
        <v>96.632250000000013</v>
      </c>
      <c r="AT53" s="13">
        <f t="shared" si="5"/>
        <v>4778.3872500000007</v>
      </c>
      <c r="AU53" s="13">
        <f t="shared" si="6"/>
        <v>14.098000000000001</v>
      </c>
      <c r="AV53" s="13">
        <f t="shared" si="7"/>
        <v>0.84800000000000009</v>
      </c>
      <c r="AW53" s="13">
        <f t="shared" si="8"/>
        <v>288671.65500000003</v>
      </c>
      <c r="AX53" s="13">
        <f t="shared" si="9"/>
        <v>6033.6657500000001</v>
      </c>
      <c r="AY53" s="13">
        <f t="shared" si="10"/>
        <v>0</v>
      </c>
      <c r="AZ53" s="13">
        <f t="shared" si="11"/>
        <v>22.935750000000002</v>
      </c>
    </row>
    <row r="54" spans="2:52" x14ac:dyDescent="0.3">
      <c r="B54">
        <v>9</v>
      </c>
      <c r="C54" s="13">
        <f>'time period'!D53*'Factoring table'!$H$9</f>
        <v>1447.8142500000001</v>
      </c>
      <c r="D54" s="13">
        <f>'time period'!E53*'Factoring table'!$H$9</f>
        <v>1743.1567499999999</v>
      </c>
      <c r="E54" s="13">
        <f>'time period'!F53*'Factoring table'!$H$9</f>
        <v>12.759749999999999</v>
      </c>
      <c r="F54" s="13">
        <f>'time period'!G53*'Factoring table'!$H$9</f>
        <v>31.720499999999998</v>
      </c>
      <c r="G54" s="13">
        <f>'time period'!H53*'Factoring table'!$H$9</f>
        <v>0.43724999999999997</v>
      </c>
      <c r="H54" s="13">
        <f>'time period'!I53*'Factoring table'!$H$9</f>
        <v>34.860749999999996</v>
      </c>
      <c r="I54" s="13">
        <f>'time period'!J53*'Factoring table'!$H$9</f>
        <v>1.0335000000000001</v>
      </c>
      <c r="J54" s="13">
        <f>'time period'!K53*'Factoring table'!$H$9</f>
        <v>1064.14725</v>
      </c>
      <c r="K54" s="13">
        <f>'time period'!L53*'Factoring table'!$H$9</f>
        <v>7.0357500000000002</v>
      </c>
      <c r="L54" s="13">
        <f>'time period'!M53*'Factoring table'!$H$9</f>
        <v>128.43225000000001</v>
      </c>
      <c r="M54" s="13">
        <f>'time period'!N53*'Factoring table'!$H$9</f>
        <v>5086.1715000000004</v>
      </c>
      <c r="O54">
        <v>9</v>
      </c>
      <c r="P54" s="13">
        <f>'time period'!D53*'Factoring table'!$H$10</f>
        <v>8204.2807499999999</v>
      </c>
      <c r="Q54" s="13">
        <f>'time period'!E53*'Factoring table'!$H$10</f>
        <v>9877.88825</v>
      </c>
      <c r="R54" s="13">
        <f>'time period'!F53*'Factoring table'!$H$10</f>
        <v>72.305250000000001</v>
      </c>
      <c r="S54" s="13">
        <f>'time period'!G53*'Factoring table'!$H$10</f>
        <v>179.74949999999998</v>
      </c>
      <c r="T54" s="13">
        <f>'time period'!H53*'Factoring table'!$H$10</f>
        <v>2.4777499999999999</v>
      </c>
      <c r="U54" s="13">
        <f>'time period'!I53*'Factoring table'!$H$10</f>
        <v>197.54425000000001</v>
      </c>
      <c r="V54" s="13">
        <f>'time period'!J53*'Factoring table'!$H$10</f>
        <v>5.8565000000000005</v>
      </c>
      <c r="W54" s="13">
        <f>'time period'!K53*'Factoring table'!$H$10</f>
        <v>6030.1677500000005</v>
      </c>
      <c r="X54" s="13">
        <f>'time period'!L53*'Factoring table'!$H$10</f>
        <v>39.869250000000001</v>
      </c>
      <c r="Y54" s="13">
        <f>'time period'!M53*'Factoring table'!$H$10</f>
        <v>727.78274999999996</v>
      </c>
      <c r="Z54" s="13">
        <f>'time period'!N53*'Factoring table'!$H$10</f>
        <v>28821.638500000005</v>
      </c>
      <c r="AB54">
        <v>9</v>
      </c>
      <c r="AC54" s="13">
        <v>41.896499999999996</v>
      </c>
      <c r="AD54" s="13">
        <v>4.9554999999999998</v>
      </c>
      <c r="AE54" s="13">
        <v>0.22525000000000001</v>
      </c>
      <c r="AF54" s="13">
        <v>0.22525000000000001</v>
      </c>
      <c r="AG54" s="13">
        <v>0.67574999999999996</v>
      </c>
      <c r="AH54" s="13">
        <v>0.22525000000000001</v>
      </c>
      <c r="AI54" s="13">
        <v>0.22525000000000001</v>
      </c>
      <c r="AJ54" s="13">
        <v>19.821999999999999</v>
      </c>
      <c r="AK54" s="13">
        <v>39.869250000000001</v>
      </c>
      <c r="AL54" s="13">
        <v>8459.7142500000009</v>
      </c>
      <c r="AM54" s="13">
        <v>49684.068249999997</v>
      </c>
      <c r="AO54">
        <v>9</v>
      </c>
      <c r="AP54" s="13">
        <f t="shared" si="1"/>
        <v>1489.7107500000002</v>
      </c>
      <c r="AQ54" s="13">
        <f t="shared" si="2"/>
        <v>1748.1122499999999</v>
      </c>
      <c r="AR54" s="13">
        <f t="shared" si="3"/>
        <v>12.984999999999999</v>
      </c>
      <c r="AS54" s="13">
        <f t="shared" si="4"/>
        <v>31.945749999999997</v>
      </c>
      <c r="AT54" s="13">
        <f t="shared" si="5"/>
        <v>1.113</v>
      </c>
      <c r="AU54" s="13">
        <f t="shared" si="6"/>
        <v>35.085999999999999</v>
      </c>
      <c r="AV54" s="13">
        <f t="shared" si="7"/>
        <v>1.25875</v>
      </c>
      <c r="AW54" s="13">
        <f t="shared" si="8"/>
        <v>1083.9692499999999</v>
      </c>
      <c r="AX54" s="13">
        <f t="shared" si="9"/>
        <v>46.905000000000001</v>
      </c>
      <c r="AY54" s="13">
        <f t="shared" si="10"/>
        <v>8588.1465000000007</v>
      </c>
      <c r="AZ54" s="13">
        <f t="shared" si="11"/>
        <v>54770.239749999993</v>
      </c>
    </row>
    <row r="55" spans="2:52" x14ac:dyDescent="0.3">
      <c r="B55">
        <v>10</v>
      </c>
      <c r="C55" s="13">
        <f>'time period'!D54*'Factoring table'!$H$9</f>
        <v>5.7637500000000008</v>
      </c>
      <c r="D55" s="13">
        <f>'time period'!E54*'Factoring table'!$H$9</f>
        <v>0.55649999999999999</v>
      </c>
      <c r="E55" s="13">
        <f>'time period'!F54*'Factoring table'!$H$9</f>
        <v>3.9750000000000001E-2</v>
      </c>
      <c r="F55" s="13">
        <f>'time period'!G54*'Factoring table'!$H$9</f>
        <v>3.9750000000000001E-2</v>
      </c>
      <c r="G55" s="13">
        <f>'time period'!H54*'Factoring table'!$H$9</f>
        <v>3.9750000000000001E-2</v>
      </c>
      <c r="H55" s="13">
        <f>'time period'!I54*'Factoring table'!$H$9</f>
        <v>3.9750000000000001E-2</v>
      </c>
      <c r="I55" s="13">
        <f>'time period'!J54*'Factoring table'!$H$9</f>
        <v>3.9750000000000001E-2</v>
      </c>
      <c r="J55" s="13">
        <f>'time period'!K54*'Factoring table'!$H$9</f>
        <v>0</v>
      </c>
      <c r="K55" s="13">
        <f>'time period'!L54*'Factoring table'!$H$9</f>
        <v>1492.8907500000003</v>
      </c>
      <c r="L55" s="13">
        <f>'time period'!M54*'Factoring table'!$H$9</f>
        <v>10097.2155</v>
      </c>
      <c r="M55" s="13">
        <f>'time period'!N54*'Factoring table'!$H$9</f>
        <v>363.87149999999997</v>
      </c>
      <c r="O55">
        <v>10</v>
      </c>
      <c r="P55" s="13">
        <f>'time period'!D54*'Factoring table'!$H$10</f>
        <v>32.661250000000003</v>
      </c>
      <c r="Q55" s="13">
        <f>'time period'!E54*'Factoring table'!$H$10</f>
        <v>3.1534999999999997</v>
      </c>
      <c r="R55" s="13">
        <f>'time period'!F54*'Factoring table'!$H$10</f>
        <v>0.22525000000000001</v>
      </c>
      <c r="S55" s="13">
        <f>'time period'!G54*'Factoring table'!$H$10</f>
        <v>0.22525000000000001</v>
      </c>
      <c r="T55" s="13">
        <f>'time period'!H54*'Factoring table'!$H$10</f>
        <v>0.22525000000000001</v>
      </c>
      <c r="U55" s="13">
        <f>'time period'!I54*'Factoring table'!$H$10</f>
        <v>0.22525000000000001</v>
      </c>
      <c r="V55" s="13">
        <f>'time period'!J54*'Factoring table'!$H$10</f>
        <v>0.22525000000000001</v>
      </c>
      <c r="W55" s="13">
        <f>'time period'!K54*'Factoring table'!$H$10</f>
        <v>0</v>
      </c>
      <c r="X55" s="13">
        <f>'time period'!L54*'Factoring table'!$H$10</f>
        <v>8459.7142500000009</v>
      </c>
      <c r="Y55" s="13">
        <f>'time period'!M54*'Factoring table'!$H$10</f>
        <v>57217.554499999998</v>
      </c>
      <c r="Z55" s="13">
        <f>'time period'!N54*'Factoring table'!$H$10</f>
        <v>2061.9384999999997</v>
      </c>
      <c r="AB55">
        <v>10</v>
      </c>
      <c r="AC55" s="13">
        <v>0.22525000000000001</v>
      </c>
      <c r="AD55" s="13">
        <v>0.22525000000000001</v>
      </c>
      <c r="AE55" s="13">
        <v>0.22525000000000001</v>
      </c>
      <c r="AF55" s="13">
        <v>0</v>
      </c>
      <c r="AG55" s="13">
        <v>0.22525000000000001</v>
      </c>
      <c r="AH55" s="13">
        <v>0.22525000000000001</v>
      </c>
      <c r="AI55" s="13">
        <v>0.22525000000000001</v>
      </c>
      <c r="AJ55" s="13">
        <v>0</v>
      </c>
      <c r="AK55" s="13">
        <v>727.78274999999996</v>
      </c>
      <c r="AL55" s="13">
        <v>57217.554499999998</v>
      </c>
      <c r="AM55" s="13">
        <v>206.10375000000002</v>
      </c>
      <c r="AO55">
        <v>10</v>
      </c>
      <c r="AP55" s="13">
        <f t="shared" si="1"/>
        <v>5.9890000000000008</v>
      </c>
      <c r="AQ55" s="13">
        <f t="shared" si="2"/>
        <v>0.78174999999999994</v>
      </c>
      <c r="AR55" s="13">
        <f t="shared" si="3"/>
        <v>0.26500000000000001</v>
      </c>
      <c r="AS55" s="13">
        <f t="shared" si="4"/>
        <v>3.9750000000000001E-2</v>
      </c>
      <c r="AT55" s="13">
        <f t="shared" si="5"/>
        <v>0.26500000000000001</v>
      </c>
      <c r="AU55" s="13">
        <f t="shared" si="6"/>
        <v>0.26500000000000001</v>
      </c>
      <c r="AV55" s="13">
        <f t="shared" si="7"/>
        <v>0.26500000000000001</v>
      </c>
      <c r="AW55" s="13">
        <f t="shared" si="8"/>
        <v>0</v>
      </c>
      <c r="AX55" s="13">
        <f t="shared" si="9"/>
        <v>2220.6735000000003</v>
      </c>
      <c r="AY55" s="13">
        <f t="shared" si="10"/>
        <v>67314.77</v>
      </c>
      <c r="AZ55" s="13">
        <f t="shared" si="11"/>
        <v>569.97524999999996</v>
      </c>
    </row>
    <row r="56" spans="2:52" x14ac:dyDescent="0.3">
      <c r="B56">
        <v>11</v>
      </c>
      <c r="C56" s="13">
        <f>'time period'!D55*'Factoring table'!$H$9</f>
        <v>1663.7760000000001</v>
      </c>
      <c r="D56" s="13">
        <f>'time period'!E55*'Factoring table'!$H$9</f>
        <v>3.1005000000000003</v>
      </c>
      <c r="E56" s="13">
        <f>'time period'!F55*'Factoring table'!$H$9</f>
        <v>0</v>
      </c>
      <c r="F56" s="13">
        <f>'time period'!G55*'Factoring table'!$H$9</f>
        <v>7.9500000000000001E-2</v>
      </c>
      <c r="G56" s="13">
        <f>'time period'!H55*'Factoring table'!$H$9</f>
        <v>3.9750000000000001E-2</v>
      </c>
      <c r="H56" s="13">
        <f>'time period'!I55*'Factoring table'!$H$9</f>
        <v>0.23849999999999999</v>
      </c>
      <c r="I56" s="13">
        <f>'time period'!J55*'Factoring table'!$H$9</f>
        <v>3.9750000000000001E-2</v>
      </c>
      <c r="J56" s="13">
        <f>'time period'!K55*'Factoring table'!$H$9</f>
        <v>3.9352500000000004</v>
      </c>
      <c r="K56" s="13">
        <f>'time period'!L55*'Factoring table'!$H$9</f>
        <v>8767.7767499999991</v>
      </c>
      <c r="L56" s="13">
        <f>'time period'!M55*'Factoring table'!$H$9</f>
        <v>36.371250000000003</v>
      </c>
      <c r="M56" s="13">
        <f>'time period'!N55*'Factoring table'!$H$9</f>
        <v>4796.3144999999995</v>
      </c>
      <c r="O56">
        <v>11</v>
      </c>
      <c r="P56" s="13">
        <f>'time period'!D55*'Factoring table'!$H$10</f>
        <v>9428.0640000000003</v>
      </c>
      <c r="Q56" s="13">
        <f>'time period'!E55*'Factoring table'!$H$10</f>
        <v>17.569500000000001</v>
      </c>
      <c r="R56" s="13">
        <f>'time period'!F55*'Factoring table'!$H$10</f>
        <v>0</v>
      </c>
      <c r="S56" s="13">
        <f>'time period'!G55*'Factoring table'!$H$10</f>
        <v>0.45050000000000001</v>
      </c>
      <c r="T56" s="13">
        <f>'time period'!H55*'Factoring table'!$H$10</f>
        <v>0.22525000000000001</v>
      </c>
      <c r="U56" s="13">
        <f>'time period'!I55*'Factoring table'!$H$10</f>
        <v>1.3514999999999999</v>
      </c>
      <c r="V56" s="13">
        <f>'time period'!J55*'Factoring table'!$H$10</f>
        <v>0.22525000000000001</v>
      </c>
      <c r="W56" s="13">
        <f>'time period'!K55*'Factoring table'!$H$10</f>
        <v>22.299750000000003</v>
      </c>
      <c r="X56" s="13">
        <f>'time period'!L55*'Factoring table'!$H$10</f>
        <v>49684.068249999997</v>
      </c>
      <c r="Y56" s="13">
        <f>'time period'!M55*'Factoring table'!$H$10</f>
        <v>206.10375000000002</v>
      </c>
      <c r="Z56" s="13">
        <f>'time period'!N55*'Factoring table'!$H$10</f>
        <v>27179.1155</v>
      </c>
      <c r="AB56">
        <v>11</v>
      </c>
      <c r="AC56" s="13">
        <v>175.46975</v>
      </c>
      <c r="AD56" s="13">
        <v>0.22525000000000001</v>
      </c>
      <c r="AE56" s="13">
        <v>0.22525000000000001</v>
      </c>
      <c r="AF56" s="13">
        <v>0.22525000000000001</v>
      </c>
      <c r="AG56" s="13">
        <v>0.22525000000000001</v>
      </c>
      <c r="AH56" s="13">
        <v>0.22525000000000001</v>
      </c>
      <c r="AI56" s="13">
        <v>0.22525000000000001</v>
      </c>
      <c r="AJ56" s="13">
        <v>3.6040000000000001</v>
      </c>
      <c r="AK56" s="13">
        <v>28821.638500000005</v>
      </c>
      <c r="AL56" s="13">
        <v>2061.9384999999997</v>
      </c>
      <c r="AM56" s="13">
        <v>27179.1155</v>
      </c>
      <c r="AO56">
        <v>11</v>
      </c>
      <c r="AP56" s="13">
        <f t="shared" si="1"/>
        <v>1839.24575</v>
      </c>
      <c r="AQ56" s="13">
        <f t="shared" si="2"/>
        <v>3.3257500000000002</v>
      </c>
      <c r="AR56" s="13">
        <f t="shared" si="3"/>
        <v>0.22525000000000001</v>
      </c>
      <c r="AS56" s="13">
        <f t="shared" si="4"/>
        <v>0.30475000000000002</v>
      </c>
      <c r="AT56" s="13">
        <f t="shared" si="5"/>
        <v>0.26500000000000001</v>
      </c>
      <c r="AU56" s="13">
        <f t="shared" si="6"/>
        <v>0.46375</v>
      </c>
      <c r="AV56" s="13">
        <f t="shared" si="7"/>
        <v>0.26500000000000001</v>
      </c>
      <c r="AW56" s="13">
        <f t="shared" si="8"/>
        <v>7.5392500000000009</v>
      </c>
      <c r="AX56" s="13">
        <f t="shared" si="9"/>
        <v>37589.415250000005</v>
      </c>
      <c r="AY56" s="13">
        <f t="shared" si="10"/>
        <v>2098.3097499999999</v>
      </c>
      <c r="AZ56" s="13">
        <f t="shared" si="11"/>
        <v>31975.43</v>
      </c>
    </row>
    <row r="65" spans="3:3" x14ac:dyDescent="0.3">
      <c r="C65" s="1">
        <f>SUM(C49:M59,C34:M44,P34:Z44,C19:M29,P19:Z29,C4:M14,P4:Z14)</f>
        <v>8146087.2687499821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75665-8197-4AB4-BE30-BB4F5B05DBAA}">
  <dimension ref="B2:AZ65"/>
  <sheetViews>
    <sheetView workbookViewId="0">
      <selection activeCell="C4" sqref="C4"/>
    </sheetView>
  </sheetViews>
  <sheetFormatPr defaultRowHeight="14.4" x14ac:dyDescent="0.3"/>
  <cols>
    <col min="2" max="2" width="9.88671875" bestFit="1" customWidth="1"/>
    <col min="3" max="3" width="10.5546875" bestFit="1" customWidth="1"/>
    <col min="15" max="15" width="9.88671875" bestFit="1" customWidth="1"/>
    <col min="16" max="16" width="10.5546875" bestFit="1" customWidth="1"/>
    <col min="28" max="28" width="9.88671875" bestFit="1" customWidth="1"/>
    <col min="29" max="29" width="10" bestFit="1" customWidth="1"/>
    <col min="30" max="39" width="9.109375" bestFit="1" customWidth="1"/>
  </cols>
  <sheetData>
    <row r="2" spans="2:52" ht="15" thickBot="1" x14ac:dyDescent="0.35">
      <c r="B2" t="s">
        <v>16</v>
      </c>
      <c r="O2" t="s">
        <v>22</v>
      </c>
      <c r="AB2" t="s">
        <v>23</v>
      </c>
      <c r="AO2" t="s">
        <v>24</v>
      </c>
    </row>
    <row r="3" spans="2:52" ht="15" thickBot="1" x14ac:dyDescent="0.35">
      <c r="B3" s="12" t="s">
        <v>9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O3" s="12" t="s">
        <v>9</v>
      </c>
      <c r="P3">
        <v>1</v>
      </c>
      <c r="Q3">
        <v>2</v>
      </c>
      <c r="R3">
        <v>3</v>
      </c>
      <c r="S3">
        <v>4</v>
      </c>
      <c r="T3">
        <v>5</v>
      </c>
      <c r="U3">
        <v>6</v>
      </c>
      <c r="V3">
        <v>7</v>
      </c>
      <c r="W3">
        <v>8</v>
      </c>
      <c r="X3">
        <v>9</v>
      </c>
      <c r="Y3">
        <v>10</v>
      </c>
      <c r="Z3">
        <v>11</v>
      </c>
      <c r="AB3" s="12" t="s">
        <v>9</v>
      </c>
      <c r="AC3">
        <v>1</v>
      </c>
      <c r="AD3">
        <v>2</v>
      </c>
      <c r="AE3">
        <v>3</v>
      </c>
      <c r="AF3">
        <v>4</v>
      </c>
      <c r="AG3">
        <v>5</v>
      </c>
      <c r="AH3">
        <v>6</v>
      </c>
      <c r="AI3">
        <v>7</v>
      </c>
      <c r="AJ3">
        <v>8</v>
      </c>
      <c r="AK3">
        <v>9</v>
      </c>
      <c r="AL3">
        <v>10</v>
      </c>
      <c r="AM3">
        <v>11</v>
      </c>
      <c r="AO3" s="12" t="s">
        <v>9</v>
      </c>
      <c r="AP3">
        <v>1</v>
      </c>
      <c r="AQ3">
        <v>2</v>
      </c>
      <c r="AR3">
        <v>3</v>
      </c>
      <c r="AS3">
        <v>4</v>
      </c>
      <c r="AT3">
        <v>5</v>
      </c>
      <c r="AU3">
        <v>6</v>
      </c>
      <c r="AV3">
        <v>7</v>
      </c>
      <c r="AW3">
        <v>8</v>
      </c>
      <c r="AX3">
        <v>9</v>
      </c>
      <c r="AY3">
        <v>10</v>
      </c>
      <c r="AZ3">
        <v>11</v>
      </c>
    </row>
    <row r="4" spans="2:52" x14ac:dyDescent="0.3">
      <c r="B4">
        <v>1</v>
      </c>
      <c r="C4" s="13">
        <f>'time period'!Q3*'Factoring table'!$B$9</f>
        <v>221884.64550000001</v>
      </c>
      <c r="D4" s="13">
        <f>'time period'!R3*'Factoring table'!$B$9</f>
        <v>4936.7430000000004</v>
      </c>
      <c r="E4" s="13">
        <f>'time period'!S3*'Factoring table'!$B$9</f>
        <v>0.5635</v>
      </c>
      <c r="F4" s="13">
        <f>'time period'!T3*'Factoring table'!$B$9</f>
        <v>34.212499999999999</v>
      </c>
      <c r="G4" s="13">
        <f>'time period'!U3*'Factoring table'!$B$9</f>
        <v>0.32200000000000001</v>
      </c>
      <c r="H4" s="13">
        <f>'time period'!V3*'Factoring table'!$B$9</f>
        <v>117.852</v>
      </c>
      <c r="I4" s="13">
        <f>'time period'!W3*'Factoring table'!$B$9</f>
        <v>0.161</v>
      </c>
      <c r="J4" s="13">
        <f>'time period'!X3*'Factoring table'!$B$9</f>
        <v>24.472000000000001</v>
      </c>
      <c r="K4" s="13">
        <f>'time period'!Y3*'Factoring table'!$B$9</f>
        <v>3.7835000000000001</v>
      </c>
      <c r="L4" s="13">
        <f>'time period'!Z3*'Factoring table'!$B$9</f>
        <v>0</v>
      </c>
      <c r="M4" s="13">
        <f>'time period'!AA3*'Factoring table'!$B$9</f>
        <v>12.638500000000001</v>
      </c>
      <c r="O4">
        <v>1</v>
      </c>
      <c r="P4" s="13">
        <f>'time period'!Q3*'Factoring table'!$B$10</f>
        <v>221884.64550000001</v>
      </c>
      <c r="Q4" s="13">
        <f>'time period'!R3*'Factoring table'!$B$10</f>
        <v>4936.7430000000004</v>
      </c>
      <c r="R4" s="13">
        <f>'time period'!S3*'Factoring table'!$B$10</f>
        <v>0.5635</v>
      </c>
      <c r="S4" s="13">
        <f>'time period'!T3*'Factoring table'!$B$10</f>
        <v>34.212499999999999</v>
      </c>
      <c r="T4" s="13">
        <f>'time period'!U3*'Factoring table'!$B$10</f>
        <v>0.32200000000000001</v>
      </c>
      <c r="U4" s="13">
        <f>'time period'!V3*'Factoring table'!$B$10</f>
        <v>117.852</v>
      </c>
      <c r="V4" s="13">
        <f>'time period'!W3*'Factoring table'!$B$10</f>
        <v>0.161</v>
      </c>
      <c r="W4" s="13">
        <f>'time period'!X3*'Factoring table'!$B$10</f>
        <v>24.472000000000001</v>
      </c>
      <c r="X4" s="13">
        <f>'time period'!Y3*'Factoring table'!$B$10</f>
        <v>3.7835000000000001</v>
      </c>
      <c r="Y4" s="13">
        <f>'time period'!Z3*'Factoring table'!$B$10</f>
        <v>0</v>
      </c>
      <c r="Z4" s="13">
        <f>'time period'!AA3*'Factoring table'!$B$10</f>
        <v>12.638500000000001</v>
      </c>
      <c r="AB4">
        <v>1</v>
      </c>
      <c r="AC4" s="13">
        <f t="array" ref="AC4:AM14">TRANSPOSE(P4:Z14)</f>
        <v>221884.64550000001</v>
      </c>
      <c r="AD4" s="13">
        <v>533.47350000000006</v>
      </c>
      <c r="AE4" s="13">
        <v>2.6564999999999999</v>
      </c>
      <c r="AF4" s="13">
        <v>11.109</v>
      </c>
      <c r="AG4" s="13">
        <v>8.291500000000001</v>
      </c>
      <c r="AH4" s="13">
        <v>0.40250000000000002</v>
      </c>
      <c r="AI4" s="13">
        <v>8.0500000000000002E-2</v>
      </c>
      <c r="AJ4" s="13">
        <v>558.02600000000007</v>
      </c>
      <c r="AK4" s="13">
        <v>614.53700000000003</v>
      </c>
      <c r="AL4" s="13">
        <v>3.0590000000000002</v>
      </c>
      <c r="AM4" s="13">
        <v>715.64499999999998</v>
      </c>
      <c r="AO4">
        <v>1</v>
      </c>
      <c r="AP4" s="13">
        <f>AC4+C4</f>
        <v>443769.29100000003</v>
      </c>
      <c r="AQ4" s="13">
        <f t="shared" ref="AQ4:AZ14" si="0">AD4+D4</f>
        <v>5470.2165000000005</v>
      </c>
      <c r="AR4" s="13">
        <f t="shared" si="0"/>
        <v>3.2199999999999998</v>
      </c>
      <c r="AS4" s="13">
        <f t="shared" si="0"/>
        <v>45.3215</v>
      </c>
      <c r="AT4" s="13">
        <f t="shared" si="0"/>
        <v>8.6135000000000002</v>
      </c>
      <c r="AU4" s="13">
        <f t="shared" si="0"/>
        <v>118.25450000000001</v>
      </c>
      <c r="AV4" s="13">
        <f t="shared" si="0"/>
        <v>0.24149999999999999</v>
      </c>
      <c r="AW4" s="13">
        <f t="shared" si="0"/>
        <v>582.49800000000005</v>
      </c>
      <c r="AX4" s="13">
        <f t="shared" si="0"/>
        <v>618.32050000000004</v>
      </c>
      <c r="AY4" s="13">
        <f t="shared" si="0"/>
        <v>3.0590000000000002</v>
      </c>
      <c r="AZ4" s="13">
        <f t="shared" si="0"/>
        <v>728.2835</v>
      </c>
    </row>
    <row r="5" spans="2:52" x14ac:dyDescent="0.3">
      <c r="B5">
        <v>2</v>
      </c>
      <c r="C5" s="13">
        <f>'time period'!Q4*'Factoring table'!$B$9</f>
        <v>533.47350000000006</v>
      </c>
      <c r="D5" s="13">
        <f>'time period'!R4*'Factoring table'!$B$9</f>
        <v>35564.739000000001</v>
      </c>
      <c r="E5" s="13">
        <f>'time period'!S4*'Factoring table'!$B$9</f>
        <v>3.22</v>
      </c>
      <c r="F5" s="13">
        <f>'time period'!T4*'Factoring table'!$B$9</f>
        <v>3225.152</v>
      </c>
      <c r="G5" s="13">
        <f>'time period'!U4*'Factoring table'!$B$9</f>
        <v>4.1055000000000001</v>
      </c>
      <c r="H5" s="13">
        <f>'time period'!V4*'Factoring table'!$B$9</f>
        <v>116.081</v>
      </c>
      <c r="I5" s="13">
        <f>'time period'!W4*'Factoring table'!$B$9</f>
        <v>4.4275000000000002</v>
      </c>
      <c r="J5" s="13">
        <f>'time period'!X4*'Factoring table'!$B$9</f>
        <v>66.171000000000006</v>
      </c>
      <c r="K5" s="13">
        <f>'time period'!Y4*'Factoring table'!$B$9</f>
        <v>0.24149999999999999</v>
      </c>
      <c r="L5" s="13">
        <f>'time period'!Z4*'Factoring table'!$B$9</f>
        <v>0</v>
      </c>
      <c r="M5" s="13">
        <f>'time period'!AA4*'Factoring table'!$B$9</f>
        <v>0</v>
      </c>
      <c r="O5">
        <v>2</v>
      </c>
      <c r="P5" s="13">
        <f>'time period'!Q4*'Factoring table'!$B$10</f>
        <v>533.47350000000006</v>
      </c>
      <c r="Q5" s="13">
        <f>'time period'!R4*'Factoring table'!$B$10</f>
        <v>35564.739000000001</v>
      </c>
      <c r="R5" s="13">
        <f>'time period'!S4*'Factoring table'!$B$10</f>
        <v>3.22</v>
      </c>
      <c r="S5" s="13">
        <f>'time period'!T4*'Factoring table'!$B$10</f>
        <v>3225.152</v>
      </c>
      <c r="T5" s="13">
        <f>'time period'!U4*'Factoring table'!$B$10</f>
        <v>4.1055000000000001</v>
      </c>
      <c r="U5" s="13">
        <f>'time period'!V4*'Factoring table'!$B$10</f>
        <v>116.081</v>
      </c>
      <c r="V5" s="13">
        <f>'time period'!W4*'Factoring table'!$B$10</f>
        <v>4.4275000000000002</v>
      </c>
      <c r="W5" s="13">
        <f>'time period'!X4*'Factoring table'!$B$10</f>
        <v>66.171000000000006</v>
      </c>
      <c r="X5" s="13">
        <f>'time period'!Y4*'Factoring table'!$B$10</f>
        <v>0.24149999999999999</v>
      </c>
      <c r="Y5" s="13">
        <f>'time period'!Z4*'Factoring table'!$B$10</f>
        <v>0</v>
      </c>
      <c r="Z5" s="13">
        <f>'time period'!AA4*'Factoring table'!$B$10</f>
        <v>0</v>
      </c>
      <c r="AB5">
        <v>2</v>
      </c>
      <c r="AC5" s="13">
        <v>4936.7430000000004</v>
      </c>
      <c r="AD5" s="13">
        <v>35564.739000000001</v>
      </c>
      <c r="AE5" s="13">
        <v>219.84550000000002</v>
      </c>
      <c r="AF5" s="13">
        <v>8182.5835000000006</v>
      </c>
      <c r="AG5" s="13">
        <v>525.42349999999999</v>
      </c>
      <c r="AH5" s="13">
        <v>5.4740000000000002</v>
      </c>
      <c r="AI5" s="13">
        <v>34.131999999999998</v>
      </c>
      <c r="AJ5" s="13">
        <v>6146.5775000000003</v>
      </c>
      <c r="AK5" s="13">
        <v>744.38350000000003</v>
      </c>
      <c r="AL5" s="13">
        <v>0.161</v>
      </c>
      <c r="AM5" s="13">
        <v>1.8515000000000001</v>
      </c>
      <c r="AO5">
        <v>2</v>
      </c>
      <c r="AP5" s="13">
        <f t="shared" ref="AP5:AP14" si="1">AC5+C5</f>
        <v>5470.2165000000005</v>
      </c>
      <c r="AQ5" s="13">
        <f t="shared" si="0"/>
        <v>71129.478000000003</v>
      </c>
      <c r="AR5" s="13">
        <f t="shared" si="0"/>
        <v>223.06550000000001</v>
      </c>
      <c r="AS5" s="13">
        <f t="shared" si="0"/>
        <v>11407.735500000001</v>
      </c>
      <c r="AT5" s="13">
        <f t="shared" si="0"/>
        <v>529.529</v>
      </c>
      <c r="AU5" s="13">
        <f t="shared" si="0"/>
        <v>121.55500000000001</v>
      </c>
      <c r="AV5" s="13">
        <f t="shared" si="0"/>
        <v>38.5595</v>
      </c>
      <c r="AW5" s="13">
        <f t="shared" si="0"/>
        <v>6212.7485000000006</v>
      </c>
      <c r="AX5" s="13">
        <f t="shared" si="0"/>
        <v>744.625</v>
      </c>
      <c r="AY5" s="13">
        <f t="shared" si="0"/>
        <v>0.161</v>
      </c>
      <c r="AZ5" s="13">
        <f t="shared" si="0"/>
        <v>1.8515000000000001</v>
      </c>
    </row>
    <row r="6" spans="2:52" x14ac:dyDescent="0.3">
      <c r="B6">
        <v>3</v>
      </c>
      <c r="C6" s="13">
        <f>'time period'!Q5*'Factoring table'!$B$9</f>
        <v>2.6564999999999999</v>
      </c>
      <c r="D6" s="13">
        <f>'time period'!R5*'Factoring table'!$B$9</f>
        <v>219.84550000000002</v>
      </c>
      <c r="E6" s="13">
        <f>'time period'!S5*'Factoring table'!$B$9</f>
        <v>1150.5060000000001</v>
      </c>
      <c r="F6" s="13">
        <f>'time period'!T5*'Factoring table'!$B$9</f>
        <v>23.586500000000001</v>
      </c>
      <c r="G6" s="13">
        <f>'time period'!U5*'Factoring table'!$B$9</f>
        <v>1177.7149999999999</v>
      </c>
      <c r="H6" s="13">
        <f>'time period'!V5*'Factoring table'!$B$9</f>
        <v>0</v>
      </c>
      <c r="I6" s="13">
        <f>'time period'!W5*'Factoring table'!$B$9</f>
        <v>0</v>
      </c>
      <c r="J6" s="13">
        <f>'time period'!X5*'Factoring table'!$B$9</f>
        <v>362.411</v>
      </c>
      <c r="K6" s="13">
        <f>'time period'!Y5*'Factoring table'!$B$9</f>
        <v>0</v>
      </c>
      <c r="L6" s="13">
        <f>'time period'!Z5*'Factoring table'!$B$9</f>
        <v>0</v>
      </c>
      <c r="M6" s="13">
        <f>'time period'!AA5*'Factoring table'!$B$9</f>
        <v>0</v>
      </c>
      <c r="O6">
        <v>3</v>
      </c>
      <c r="P6" s="13">
        <f>'time period'!Q5*'Factoring table'!$B$10</f>
        <v>2.6564999999999999</v>
      </c>
      <c r="Q6" s="13">
        <f>'time period'!R5*'Factoring table'!$B$10</f>
        <v>219.84550000000002</v>
      </c>
      <c r="R6" s="13">
        <f>'time period'!S5*'Factoring table'!$B$10</f>
        <v>1150.5060000000001</v>
      </c>
      <c r="S6" s="13">
        <f>'time period'!T5*'Factoring table'!$B$10</f>
        <v>23.586500000000001</v>
      </c>
      <c r="T6" s="13">
        <f>'time period'!U5*'Factoring table'!$B$10</f>
        <v>1177.7149999999999</v>
      </c>
      <c r="U6" s="13">
        <f>'time period'!V5*'Factoring table'!$B$10</f>
        <v>0</v>
      </c>
      <c r="V6" s="13">
        <f>'time period'!W5*'Factoring table'!$B$10</f>
        <v>0</v>
      </c>
      <c r="W6" s="13">
        <f>'time period'!X5*'Factoring table'!$B$10</f>
        <v>362.411</v>
      </c>
      <c r="X6" s="13">
        <f>'time period'!Y5*'Factoring table'!$B$10</f>
        <v>0</v>
      </c>
      <c r="Y6" s="13">
        <f>'time period'!Z5*'Factoring table'!$B$10</f>
        <v>0</v>
      </c>
      <c r="Z6" s="13">
        <f>'time period'!AA5*'Factoring table'!$B$10</f>
        <v>0</v>
      </c>
      <c r="AB6">
        <v>3</v>
      </c>
      <c r="AC6" s="13">
        <v>0.5635</v>
      </c>
      <c r="AD6" s="13">
        <v>3.22</v>
      </c>
      <c r="AE6" s="13">
        <v>1150.5060000000001</v>
      </c>
      <c r="AF6" s="13">
        <v>0.48299999999999998</v>
      </c>
      <c r="AG6" s="13">
        <v>2327.3355000000001</v>
      </c>
      <c r="AH6" s="13">
        <v>0</v>
      </c>
      <c r="AI6" s="13">
        <v>0</v>
      </c>
      <c r="AJ6" s="13">
        <v>881.23350000000005</v>
      </c>
      <c r="AK6" s="13">
        <v>4.83</v>
      </c>
      <c r="AL6" s="13">
        <v>0</v>
      </c>
      <c r="AM6" s="13">
        <v>8.0500000000000002E-2</v>
      </c>
      <c r="AO6">
        <v>3</v>
      </c>
      <c r="AP6" s="13">
        <f t="shared" si="1"/>
        <v>3.2199999999999998</v>
      </c>
      <c r="AQ6" s="13">
        <f t="shared" si="0"/>
        <v>223.06550000000001</v>
      </c>
      <c r="AR6" s="13">
        <f t="shared" si="0"/>
        <v>2301.0120000000002</v>
      </c>
      <c r="AS6" s="13">
        <f t="shared" si="0"/>
        <v>24.069500000000001</v>
      </c>
      <c r="AT6" s="13">
        <f t="shared" si="0"/>
        <v>3505.0505000000003</v>
      </c>
      <c r="AU6" s="13">
        <f t="shared" si="0"/>
        <v>0</v>
      </c>
      <c r="AV6" s="13">
        <f t="shared" si="0"/>
        <v>0</v>
      </c>
      <c r="AW6" s="13">
        <f t="shared" si="0"/>
        <v>1243.6445000000001</v>
      </c>
      <c r="AX6" s="13">
        <f t="shared" si="0"/>
        <v>4.83</v>
      </c>
      <c r="AY6" s="13">
        <f t="shared" si="0"/>
        <v>0</v>
      </c>
      <c r="AZ6" s="13">
        <f t="shared" si="0"/>
        <v>8.0500000000000002E-2</v>
      </c>
    </row>
    <row r="7" spans="2:52" x14ac:dyDescent="0.3">
      <c r="B7">
        <v>4</v>
      </c>
      <c r="C7" s="13">
        <f>'time period'!Q6*'Factoring table'!$B$9</f>
        <v>11.109</v>
      </c>
      <c r="D7" s="13">
        <f>'time period'!R6*'Factoring table'!$B$9</f>
        <v>8182.5835000000006</v>
      </c>
      <c r="E7" s="13">
        <f>'time period'!S6*'Factoring table'!$B$9</f>
        <v>0.48299999999999998</v>
      </c>
      <c r="F7" s="13">
        <f>'time period'!T6*'Factoring table'!$B$9</f>
        <v>6725.7750000000005</v>
      </c>
      <c r="G7" s="13">
        <f>'time period'!U6*'Factoring table'!$B$9</f>
        <v>14.812000000000001</v>
      </c>
      <c r="H7" s="13">
        <f>'time period'!V6*'Factoring table'!$B$9</f>
        <v>84.686000000000007</v>
      </c>
      <c r="I7" s="13">
        <f>'time period'!W6*'Factoring table'!$B$9</f>
        <v>5380.5394999999999</v>
      </c>
      <c r="J7" s="13">
        <f>'time period'!X6*'Factoring table'!$B$9</f>
        <v>1.4490000000000001</v>
      </c>
      <c r="K7" s="13">
        <f>'time period'!Y6*'Factoring table'!$B$9</f>
        <v>0</v>
      </c>
      <c r="L7" s="13">
        <f>'time period'!Z6*'Factoring table'!$B$9</f>
        <v>8.0500000000000002E-2</v>
      </c>
      <c r="M7" s="13">
        <f>'time period'!AA6*'Factoring table'!$B$9</f>
        <v>0</v>
      </c>
      <c r="O7">
        <v>4</v>
      </c>
      <c r="P7" s="13">
        <f>'time period'!Q6*'Factoring table'!$B$10</f>
        <v>11.109</v>
      </c>
      <c r="Q7" s="13">
        <f>'time period'!R6*'Factoring table'!$B$10</f>
        <v>8182.5835000000006</v>
      </c>
      <c r="R7" s="13">
        <f>'time period'!S6*'Factoring table'!$B$10</f>
        <v>0.48299999999999998</v>
      </c>
      <c r="S7" s="13">
        <f>'time period'!T6*'Factoring table'!$B$10</f>
        <v>6725.7750000000005</v>
      </c>
      <c r="T7" s="13">
        <f>'time period'!U6*'Factoring table'!$B$10</f>
        <v>14.812000000000001</v>
      </c>
      <c r="U7" s="13">
        <f>'time period'!V6*'Factoring table'!$B$10</f>
        <v>84.686000000000007</v>
      </c>
      <c r="V7" s="13">
        <f>'time period'!W6*'Factoring table'!$B$10</f>
        <v>5380.5394999999999</v>
      </c>
      <c r="W7" s="13">
        <f>'time period'!X6*'Factoring table'!$B$10</f>
        <v>1.4490000000000001</v>
      </c>
      <c r="X7" s="13">
        <f>'time period'!Y6*'Factoring table'!$B$10</f>
        <v>0</v>
      </c>
      <c r="Y7" s="13">
        <f>'time period'!Z6*'Factoring table'!$B$10</f>
        <v>8.0500000000000002E-2</v>
      </c>
      <c r="Z7" s="13">
        <f>'time period'!AA6*'Factoring table'!$B$10</f>
        <v>0</v>
      </c>
      <c r="AB7">
        <v>4</v>
      </c>
      <c r="AC7" s="13">
        <v>34.212499999999999</v>
      </c>
      <c r="AD7" s="13">
        <v>3225.152</v>
      </c>
      <c r="AE7" s="13">
        <v>23.586500000000001</v>
      </c>
      <c r="AF7" s="13">
        <v>6725.7750000000005</v>
      </c>
      <c r="AG7" s="13">
        <v>537.096</v>
      </c>
      <c r="AH7" s="13">
        <v>1.8515000000000001</v>
      </c>
      <c r="AI7" s="13">
        <v>8353.3240000000005</v>
      </c>
      <c r="AJ7" s="13">
        <v>33.971000000000004</v>
      </c>
      <c r="AK7" s="13">
        <v>13.846</v>
      </c>
      <c r="AL7" s="13">
        <v>0</v>
      </c>
      <c r="AM7" s="13">
        <v>0</v>
      </c>
      <c r="AO7">
        <v>4</v>
      </c>
      <c r="AP7" s="13">
        <f t="shared" si="1"/>
        <v>45.3215</v>
      </c>
      <c r="AQ7" s="13">
        <f t="shared" si="0"/>
        <v>11407.735500000001</v>
      </c>
      <c r="AR7" s="13">
        <f t="shared" si="0"/>
        <v>24.069500000000001</v>
      </c>
      <c r="AS7" s="13">
        <f t="shared" si="0"/>
        <v>13451.550000000001</v>
      </c>
      <c r="AT7" s="13">
        <f t="shared" si="0"/>
        <v>551.90800000000002</v>
      </c>
      <c r="AU7" s="13">
        <f t="shared" si="0"/>
        <v>86.537500000000009</v>
      </c>
      <c r="AV7" s="13">
        <f t="shared" si="0"/>
        <v>13733.863499999999</v>
      </c>
      <c r="AW7" s="13">
        <f t="shared" si="0"/>
        <v>35.42</v>
      </c>
      <c r="AX7" s="13">
        <f t="shared" si="0"/>
        <v>13.846</v>
      </c>
      <c r="AY7" s="13">
        <f t="shared" si="0"/>
        <v>8.0500000000000002E-2</v>
      </c>
      <c r="AZ7" s="13">
        <f t="shared" si="0"/>
        <v>0</v>
      </c>
    </row>
    <row r="8" spans="2:52" x14ac:dyDescent="0.3">
      <c r="B8">
        <v>5</v>
      </c>
      <c r="C8" s="13">
        <f>'time period'!Q7*'Factoring table'!$B$9</f>
        <v>8.291500000000001</v>
      </c>
      <c r="D8" s="13">
        <f>'time period'!R7*'Factoring table'!$B$9</f>
        <v>525.42349999999999</v>
      </c>
      <c r="E8" s="13">
        <f>'time period'!S7*'Factoring table'!$B$9</f>
        <v>2327.3355000000001</v>
      </c>
      <c r="F8" s="13">
        <f>'time period'!T7*'Factoring table'!$B$9</f>
        <v>537.096</v>
      </c>
      <c r="G8" s="13">
        <f>'time period'!U7*'Factoring table'!$B$9</f>
        <v>873.74700000000007</v>
      </c>
      <c r="H8" s="13">
        <f>'time period'!V7*'Factoring table'!$B$9</f>
        <v>0.40250000000000002</v>
      </c>
      <c r="I8" s="13">
        <f>'time period'!W7*'Factoring table'!$B$9</f>
        <v>0.40250000000000002</v>
      </c>
      <c r="J8" s="13">
        <f>'time period'!X7*'Factoring table'!$B$9</f>
        <v>330.37200000000001</v>
      </c>
      <c r="K8" s="13">
        <f>'time period'!Y7*'Factoring table'!$B$9</f>
        <v>0</v>
      </c>
      <c r="L8" s="13">
        <f>'time period'!Z7*'Factoring table'!$B$9</f>
        <v>0</v>
      </c>
      <c r="M8" s="13">
        <f>'time period'!AA7*'Factoring table'!$B$9</f>
        <v>0</v>
      </c>
      <c r="O8">
        <v>5</v>
      </c>
      <c r="P8" s="13">
        <f>'time period'!Q7*'Factoring table'!$B$10</f>
        <v>8.291500000000001</v>
      </c>
      <c r="Q8" s="13">
        <f>'time period'!R7*'Factoring table'!$B$10</f>
        <v>525.42349999999999</v>
      </c>
      <c r="R8" s="13">
        <f>'time period'!S7*'Factoring table'!$B$10</f>
        <v>2327.3355000000001</v>
      </c>
      <c r="S8" s="13">
        <f>'time period'!T7*'Factoring table'!$B$10</f>
        <v>537.096</v>
      </c>
      <c r="T8" s="13">
        <f>'time period'!U7*'Factoring table'!$B$10</f>
        <v>873.74700000000007</v>
      </c>
      <c r="U8" s="13">
        <f>'time period'!V7*'Factoring table'!$B$10</f>
        <v>0.40250000000000002</v>
      </c>
      <c r="V8" s="13">
        <f>'time period'!W7*'Factoring table'!$B$10</f>
        <v>0.40250000000000002</v>
      </c>
      <c r="W8" s="13">
        <f>'time period'!X7*'Factoring table'!$B$10</f>
        <v>330.37200000000001</v>
      </c>
      <c r="X8" s="13">
        <f>'time period'!Y7*'Factoring table'!$B$10</f>
        <v>0</v>
      </c>
      <c r="Y8" s="13">
        <f>'time period'!Z7*'Factoring table'!$B$10</f>
        <v>0</v>
      </c>
      <c r="Z8" s="13">
        <f>'time period'!AA7*'Factoring table'!$B$10</f>
        <v>0</v>
      </c>
      <c r="AB8">
        <v>5</v>
      </c>
      <c r="AC8" s="13">
        <v>0.32200000000000001</v>
      </c>
      <c r="AD8" s="13">
        <v>4.1055000000000001</v>
      </c>
      <c r="AE8" s="13">
        <v>1177.7149999999999</v>
      </c>
      <c r="AF8" s="13">
        <v>14.812000000000001</v>
      </c>
      <c r="AG8" s="13">
        <v>873.74700000000007</v>
      </c>
      <c r="AH8" s="13">
        <v>8.0500000000000002E-2</v>
      </c>
      <c r="AI8" s="13">
        <v>0</v>
      </c>
      <c r="AJ8" s="13">
        <v>181.84950000000001</v>
      </c>
      <c r="AK8" s="13">
        <v>0.161</v>
      </c>
      <c r="AL8" s="13">
        <v>0</v>
      </c>
      <c r="AM8" s="13">
        <v>0</v>
      </c>
      <c r="AO8">
        <v>5</v>
      </c>
      <c r="AP8" s="13">
        <f t="shared" si="1"/>
        <v>8.6135000000000002</v>
      </c>
      <c r="AQ8" s="13">
        <f t="shared" si="0"/>
        <v>529.529</v>
      </c>
      <c r="AR8" s="13">
        <f t="shared" si="0"/>
        <v>3505.0505000000003</v>
      </c>
      <c r="AS8" s="13">
        <f t="shared" si="0"/>
        <v>551.90800000000002</v>
      </c>
      <c r="AT8" s="13">
        <f t="shared" si="0"/>
        <v>1747.4940000000001</v>
      </c>
      <c r="AU8" s="13">
        <f t="shared" si="0"/>
        <v>0.48300000000000004</v>
      </c>
      <c r="AV8" s="13">
        <f t="shared" si="0"/>
        <v>0.40250000000000002</v>
      </c>
      <c r="AW8" s="13">
        <f t="shared" si="0"/>
        <v>512.22149999999999</v>
      </c>
      <c r="AX8" s="13">
        <f t="shared" si="0"/>
        <v>0.161</v>
      </c>
      <c r="AY8" s="13">
        <f t="shared" si="0"/>
        <v>0</v>
      </c>
      <c r="AZ8" s="13">
        <f t="shared" si="0"/>
        <v>0</v>
      </c>
    </row>
    <row r="9" spans="2:52" x14ac:dyDescent="0.3">
      <c r="B9">
        <v>6</v>
      </c>
      <c r="C9" s="13">
        <f>'time period'!Q8*'Factoring table'!$B$9</f>
        <v>0.40250000000000002</v>
      </c>
      <c r="D9" s="13">
        <f>'time period'!R8*'Factoring table'!$B$9</f>
        <v>5.4740000000000002</v>
      </c>
      <c r="E9" s="13">
        <f>'time period'!S8*'Factoring table'!$B$9</f>
        <v>0</v>
      </c>
      <c r="F9" s="13">
        <f>'time period'!T8*'Factoring table'!$B$9</f>
        <v>1.8515000000000001</v>
      </c>
      <c r="G9" s="13">
        <f>'time period'!U8*'Factoring table'!$B$9</f>
        <v>8.0500000000000002E-2</v>
      </c>
      <c r="H9" s="13">
        <f>'time period'!V8*'Factoring table'!$B$9</f>
        <v>28441.616000000002</v>
      </c>
      <c r="I9" s="13">
        <f>'time period'!W8*'Factoring table'!$B$9</f>
        <v>10.465</v>
      </c>
      <c r="J9" s="13">
        <f>'time period'!X8*'Factoring table'!$B$9</f>
        <v>0</v>
      </c>
      <c r="K9" s="13">
        <f>'time period'!Y8*'Factoring table'!$B$9</f>
        <v>0</v>
      </c>
      <c r="L9" s="13">
        <f>'time period'!Z8*'Factoring table'!$B$9</f>
        <v>0</v>
      </c>
      <c r="M9" s="13">
        <f>'time period'!AA8*'Factoring table'!$B$9</f>
        <v>0</v>
      </c>
      <c r="O9">
        <v>6</v>
      </c>
      <c r="P9" s="13">
        <f>'time period'!Q8*'Factoring table'!$B$10</f>
        <v>0.40250000000000002</v>
      </c>
      <c r="Q9" s="13">
        <f>'time period'!R8*'Factoring table'!$B$10</f>
        <v>5.4740000000000002</v>
      </c>
      <c r="R9" s="13">
        <f>'time period'!S8*'Factoring table'!$B$10</f>
        <v>0</v>
      </c>
      <c r="S9" s="13">
        <f>'time period'!T8*'Factoring table'!$B$10</f>
        <v>1.8515000000000001</v>
      </c>
      <c r="T9" s="13">
        <f>'time period'!U8*'Factoring table'!$B$10</f>
        <v>8.0500000000000002E-2</v>
      </c>
      <c r="U9" s="13">
        <f>'time period'!V8*'Factoring table'!$B$10</f>
        <v>28441.616000000002</v>
      </c>
      <c r="V9" s="13">
        <f>'time period'!W8*'Factoring table'!$B$10</f>
        <v>10.465</v>
      </c>
      <c r="W9" s="13">
        <f>'time period'!X8*'Factoring table'!$B$10</f>
        <v>0</v>
      </c>
      <c r="X9" s="13">
        <f>'time period'!Y8*'Factoring table'!$B$10</f>
        <v>0</v>
      </c>
      <c r="Y9" s="13">
        <f>'time period'!Z8*'Factoring table'!$B$10</f>
        <v>0</v>
      </c>
      <c r="Z9" s="13">
        <f>'time period'!AA8*'Factoring table'!$B$10</f>
        <v>0</v>
      </c>
      <c r="AB9">
        <v>6</v>
      </c>
      <c r="AC9" s="13">
        <v>117.852</v>
      </c>
      <c r="AD9" s="13">
        <v>116.081</v>
      </c>
      <c r="AE9" s="13">
        <v>0</v>
      </c>
      <c r="AF9" s="13">
        <v>84.686000000000007</v>
      </c>
      <c r="AG9" s="13">
        <v>0.40250000000000002</v>
      </c>
      <c r="AH9" s="13">
        <v>28441.616000000002</v>
      </c>
      <c r="AI9" s="13">
        <v>1485.7885000000001</v>
      </c>
      <c r="AJ9" s="13">
        <v>6.2789999999999999</v>
      </c>
      <c r="AK9" s="13">
        <v>13.6045</v>
      </c>
      <c r="AL9" s="13">
        <v>0</v>
      </c>
      <c r="AM9" s="13">
        <v>8.0500000000000002E-2</v>
      </c>
      <c r="AO9">
        <v>6</v>
      </c>
      <c r="AP9" s="13">
        <f t="shared" si="1"/>
        <v>118.25450000000001</v>
      </c>
      <c r="AQ9" s="13">
        <f t="shared" si="0"/>
        <v>121.55500000000001</v>
      </c>
      <c r="AR9" s="13">
        <f t="shared" si="0"/>
        <v>0</v>
      </c>
      <c r="AS9" s="13">
        <f t="shared" si="0"/>
        <v>86.537500000000009</v>
      </c>
      <c r="AT9" s="13">
        <f t="shared" si="0"/>
        <v>0.48300000000000004</v>
      </c>
      <c r="AU9" s="13">
        <f t="shared" si="0"/>
        <v>56883.232000000004</v>
      </c>
      <c r="AV9" s="13">
        <f t="shared" si="0"/>
        <v>1496.2535</v>
      </c>
      <c r="AW9" s="13">
        <f t="shared" si="0"/>
        <v>6.2789999999999999</v>
      </c>
      <c r="AX9" s="13">
        <f t="shared" si="0"/>
        <v>13.6045</v>
      </c>
      <c r="AY9" s="13">
        <f t="shared" si="0"/>
        <v>0</v>
      </c>
      <c r="AZ9" s="13">
        <f t="shared" si="0"/>
        <v>8.0500000000000002E-2</v>
      </c>
    </row>
    <row r="10" spans="2:52" x14ac:dyDescent="0.3">
      <c r="B10">
        <v>7</v>
      </c>
      <c r="C10" s="13">
        <f>'time period'!Q9*'Factoring table'!$B$9</f>
        <v>8.0500000000000002E-2</v>
      </c>
      <c r="D10" s="13">
        <f>'time period'!R9*'Factoring table'!$B$9</f>
        <v>34.131999999999998</v>
      </c>
      <c r="E10" s="13">
        <f>'time period'!S9*'Factoring table'!$B$9</f>
        <v>0</v>
      </c>
      <c r="F10" s="13">
        <f>'time period'!T9*'Factoring table'!$B$9</f>
        <v>8353.3240000000005</v>
      </c>
      <c r="G10" s="13">
        <f>'time period'!U9*'Factoring table'!$B$9</f>
        <v>0</v>
      </c>
      <c r="H10" s="13">
        <f>'time period'!V9*'Factoring table'!$B$9</f>
        <v>1485.7885000000001</v>
      </c>
      <c r="I10" s="13">
        <f>'time period'!W9*'Factoring table'!$B$9</f>
        <v>3016.6570000000002</v>
      </c>
      <c r="J10" s="13">
        <f>'time period'!X9*'Factoring table'!$B$9</f>
        <v>0</v>
      </c>
      <c r="K10" s="13">
        <f>'time period'!Y9*'Factoring table'!$B$9</f>
        <v>0</v>
      </c>
      <c r="L10" s="13">
        <f>'time period'!Z9*'Factoring table'!$B$9</f>
        <v>0</v>
      </c>
      <c r="M10" s="13">
        <f>'time period'!AA9*'Factoring table'!$B$9</f>
        <v>0</v>
      </c>
      <c r="O10">
        <v>7</v>
      </c>
      <c r="P10" s="13">
        <f>'time period'!Q9*'Factoring table'!$B$10</f>
        <v>8.0500000000000002E-2</v>
      </c>
      <c r="Q10" s="13">
        <f>'time period'!R9*'Factoring table'!$B$10</f>
        <v>34.131999999999998</v>
      </c>
      <c r="R10" s="13">
        <f>'time period'!S9*'Factoring table'!$B$10</f>
        <v>0</v>
      </c>
      <c r="S10" s="13">
        <f>'time period'!T9*'Factoring table'!$B$10</f>
        <v>8353.3240000000005</v>
      </c>
      <c r="T10" s="13">
        <f>'time period'!U9*'Factoring table'!$B$10</f>
        <v>0</v>
      </c>
      <c r="U10" s="13">
        <f>'time period'!V9*'Factoring table'!$B$10</f>
        <v>1485.7885000000001</v>
      </c>
      <c r="V10" s="13">
        <f>'time period'!W9*'Factoring table'!$B$10</f>
        <v>3016.6570000000002</v>
      </c>
      <c r="W10" s="13">
        <f>'time period'!X9*'Factoring table'!$B$10</f>
        <v>0</v>
      </c>
      <c r="X10" s="13">
        <f>'time period'!Y9*'Factoring table'!$B$10</f>
        <v>0</v>
      </c>
      <c r="Y10" s="13">
        <f>'time period'!Z9*'Factoring table'!$B$10</f>
        <v>0</v>
      </c>
      <c r="Z10" s="13">
        <f>'time period'!AA9*'Factoring table'!$B$10</f>
        <v>0</v>
      </c>
      <c r="AB10">
        <v>7</v>
      </c>
      <c r="AC10" s="13">
        <v>0.161</v>
      </c>
      <c r="AD10" s="13">
        <v>4.4275000000000002</v>
      </c>
      <c r="AE10" s="13">
        <v>0</v>
      </c>
      <c r="AF10" s="13">
        <v>5380.5394999999999</v>
      </c>
      <c r="AG10" s="13">
        <v>0.40250000000000002</v>
      </c>
      <c r="AH10" s="13">
        <v>10.465</v>
      </c>
      <c r="AI10" s="13">
        <v>3016.6570000000002</v>
      </c>
      <c r="AJ10" s="13">
        <v>0.32200000000000001</v>
      </c>
      <c r="AK10" s="13">
        <v>0.40250000000000002</v>
      </c>
      <c r="AL10" s="13">
        <v>0</v>
      </c>
      <c r="AM10" s="13">
        <v>0</v>
      </c>
      <c r="AO10">
        <v>7</v>
      </c>
      <c r="AP10" s="13">
        <f t="shared" si="1"/>
        <v>0.24149999999999999</v>
      </c>
      <c r="AQ10" s="13">
        <f t="shared" si="0"/>
        <v>38.5595</v>
      </c>
      <c r="AR10" s="13">
        <f t="shared" si="0"/>
        <v>0</v>
      </c>
      <c r="AS10" s="13">
        <f t="shared" si="0"/>
        <v>13733.863499999999</v>
      </c>
      <c r="AT10" s="13">
        <f t="shared" si="0"/>
        <v>0.40250000000000002</v>
      </c>
      <c r="AU10" s="13">
        <f t="shared" si="0"/>
        <v>1496.2535</v>
      </c>
      <c r="AV10" s="13">
        <f t="shared" si="0"/>
        <v>6033.3140000000003</v>
      </c>
      <c r="AW10" s="13">
        <f t="shared" si="0"/>
        <v>0.32200000000000001</v>
      </c>
      <c r="AX10" s="13">
        <f t="shared" si="0"/>
        <v>0.40250000000000002</v>
      </c>
      <c r="AY10" s="13">
        <f t="shared" si="0"/>
        <v>0</v>
      </c>
      <c r="AZ10" s="13">
        <f t="shared" si="0"/>
        <v>0</v>
      </c>
    </row>
    <row r="11" spans="2:52" x14ac:dyDescent="0.3">
      <c r="B11">
        <v>8</v>
      </c>
      <c r="C11" s="13">
        <f>'time period'!Q10*'Factoring table'!$B$9</f>
        <v>558.02600000000007</v>
      </c>
      <c r="D11" s="13">
        <f>'time period'!R10*'Factoring table'!$B$9</f>
        <v>6146.5775000000003</v>
      </c>
      <c r="E11" s="13">
        <f>'time period'!S10*'Factoring table'!$B$9</f>
        <v>881.23350000000005</v>
      </c>
      <c r="F11" s="13">
        <f>'time period'!T10*'Factoring table'!$B$9</f>
        <v>33.971000000000004</v>
      </c>
      <c r="G11" s="13">
        <f>'time period'!U10*'Factoring table'!$B$9</f>
        <v>181.84950000000001</v>
      </c>
      <c r="H11" s="13">
        <f>'time period'!V10*'Factoring table'!$B$9</f>
        <v>6.2789999999999999</v>
      </c>
      <c r="I11" s="13">
        <f>'time period'!W10*'Factoring table'!$B$9</f>
        <v>0.32200000000000001</v>
      </c>
      <c r="J11" s="13">
        <f>'time period'!X10*'Factoring table'!$B$9</f>
        <v>18504.7765</v>
      </c>
      <c r="K11" s="13">
        <f>'time period'!Y10*'Factoring table'!$B$9</f>
        <v>1.3685</v>
      </c>
      <c r="L11" s="13">
        <f>'time period'!Z10*'Factoring table'!$B$9</f>
        <v>8.0500000000000002E-2</v>
      </c>
      <c r="M11" s="13">
        <f>'time period'!AA10*'Factoring table'!$B$9</f>
        <v>0.24149999999999999</v>
      </c>
      <c r="O11">
        <v>8</v>
      </c>
      <c r="P11" s="13">
        <f>'time period'!Q10*'Factoring table'!$B$10</f>
        <v>558.02600000000007</v>
      </c>
      <c r="Q11" s="13">
        <f>'time period'!R10*'Factoring table'!$B$10</f>
        <v>6146.5775000000003</v>
      </c>
      <c r="R11" s="13">
        <f>'time period'!S10*'Factoring table'!$B$10</f>
        <v>881.23350000000005</v>
      </c>
      <c r="S11" s="13">
        <f>'time period'!T10*'Factoring table'!$B$10</f>
        <v>33.971000000000004</v>
      </c>
      <c r="T11" s="13">
        <f>'time period'!U10*'Factoring table'!$B$10</f>
        <v>181.84950000000001</v>
      </c>
      <c r="U11" s="13">
        <f>'time period'!V10*'Factoring table'!$B$10</f>
        <v>6.2789999999999999</v>
      </c>
      <c r="V11" s="13">
        <f>'time period'!W10*'Factoring table'!$B$10</f>
        <v>0.32200000000000001</v>
      </c>
      <c r="W11" s="13">
        <f>'time period'!X10*'Factoring table'!$B$10</f>
        <v>18504.7765</v>
      </c>
      <c r="X11" s="13">
        <f>'time period'!Y10*'Factoring table'!$B$10</f>
        <v>1.3685</v>
      </c>
      <c r="Y11" s="13">
        <f>'time period'!Z10*'Factoring table'!$B$10</f>
        <v>8.0500000000000002E-2</v>
      </c>
      <c r="Z11" s="13">
        <f>'time period'!AA10*'Factoring table'!$B$10</f>
        <v>0.24149999999999999</v>
      </c>
      <c r="AB11">
        <v>8</v>
      </c>
      <c r="AC11" s="13">
        <v>24.472000000000001</v>
      </c>
      <c r="AD11" s="13">
        <v>66.171000000000006</v>
      </c>
      <c r="AE11" s="13">
        <v>362.411</v>
      </c>
      <c r="AF11" s="13">
        <v>1.4490000000000001</v>
      </c>
      <c r="AG11" s="13">
        <v>330.37200000000001</v>
      </c>
      <c r="AH11" s="13">
        <v>0</v>
      </c>
      <c r="AI11" s="13">
        <v>0</v>
      </c>
      <c r="AJ11" s="13">
        <v>18504.7765</v>
      </c>
      <c r="AK11" s="13">
        <v>448.14350000000002</v>
      </c>
      <c r="AL11" s="13">
        <v>8.0500000000000002E-2</v>
      </c>
      <c r="AM11" s="13">
        <v>1.2075</v>
      </c>
      <c r="AO11">
        <v>8</v>
      </c>
      <c r="AP11" s="13">
        <f t="shared" si="1"/>
        <v>582.49800000000005</v>
      </c>
      <c r="AQ11" s="13">
        <f t="shared" si="0"/>
        <v>6212.7485000000006</v>
      </c>
      <c r="AR11" s="13">
        <f t="shared" si="0"/>
        <v>1243.6445000000001</v>
      </c>
      <c r="AS11" s="13">
        <f t="shared" si="0"/>
        <v>35.42</v>
      </c>
      <c r="AT11" s="13">
        <f t="shared" si="0"/>
        <v>512.22149999999999</v>
      </c>
      <c r="AU11" s="13">
        <f t="shared" si="0"/>
        <v>6.2789999999999999</v>
      </c>
      <c r="AV11" s="13">
        <f t="shared" si="0"/>
        <v>0.32200000000000001</v>
      </c>
      <c r="AW11" s="13">
        <f t="shared" si="0"/>
        <v>37009.553</v>
      </c>
      <c r="AX11" s="13">
        <f t="shared" si="0"/>
        <v>449.512</v>
      </c>
      <c r="AY11" s="13">
        <f t="shared" si="0"/>
        <v>0.161</v>
      </c>
      <c r="AZ11" s="13">
        <f t="shared" si="0"/>
        <v>1.4490000000000001</v>
      </c>
    </row>
    <row r="12" spans="2:52" x14ac:dyDescent="0.3">
      <c r="B12">
        <v>9</v>
      </c>
      <c r="C12" s="13">
        <f>'time period'!Q11*'Factoring table'!$B$9</f>
        <v>614.53700000000003</v>
      </c>
      <c r="D12" s="13">
        <f>'time period'!R11*'Factoring table'!$B$9</f>
        <v>744.38350000000003</v>
      </c>
      <c r="E12" s="13">
        <f>'time period'!S11*'Factoring table'!$B$9</f>
        <v>4.83</v>
      </c>
      <c r="F12" s="13">
        <f>'time period'!T11*'Factoring table'!$B$9</f>
        <v>13.846</v>
      </c>
      <c r="G12" s="13">
        <f>'time period'!U11*'Factoring table'!$B$9</f>
        <v>0.161</v>
      </c>
      <c r="H12" s="13">
        <f>'time period'!V11*'Factoring table'!$B$9</f>
        <v>13.6045</v>
      </c>
      <c r="I12" s="13">
        <f>'time period'!W11*'Factoring table'!$B$9</f>
        <v>0.40250000000000002</v>
      </c>
      <c r="J12" s="13">
        <f>'time period'!X11*'Factoring table'!$B$9</f>
        <v>448.14350000000002</v>
      </c>
      <c r="K12" s="13">
        <f>'time period'!Y11*'Factoring table'!$B$9</f>
        <v>2.9784999999999999</v>
      </c>
      <c r="L12" s="13">
        <f>'time period'!Z11*'Factoring table'!$B$9</f>
        <v>55.222999999999999</v>
      </c>
      <c r="M12" s="13">
        <f>'time period'!AA11*'Factoring table'!$B$9</f>
        <v>2153.7775000000001</v>
      </c>
      <c r="O12">
        <v>9</v>
      </c>
      <c r="P12" s="13">
        <f>'time period'!Q11*'Factoring table'!$B$10</f>
        <v>614.53700000000003</v>
      </c>
      <c r="Q12" s="13">
        <f>'time period'!R11*'Factoring table'!$B$10</f>
        <v>744.38350000000003</v>
      </c>
      <c r="R12" s="13">
        <f>'time period'!S11*'Factoring table'!$B$10</f>
        <v>4.83</v>
      </c>
      <c r="S12" s="13">
        <f>'time period'!T11*'Factoring table'!$B$10</f>
        <v>13.846</v>
      </c>
      <c r="T12" s="13">
        <f>'time period'!U11*'Factoring table'!$B$10</f>
        <v>0.161</v>
      </c>
      <c r="U12" s="13">
        <f>'time period'!V11*'Factoring table'!$B$10</f>
        <v>13.6045</v>
      </c>
      <c r="V12" s="13">
        <f>'time period'!W11*'Factoring table'!$B$10</f>
        <v>0.40250000000000002</v>
      </c>
      <c r="W12" s="13">
        <f>'time period'!X11*'Factoring table'!$B$10</f>
        <v>448.14350000000002</v>
      </c>
      <c r="X12" s="13">
        <f>'time period'!Y11*'Factoring table'!$B$10</f>
        <v>2.9784999999999999</v>
      </c>
      <c r="Y12" s="13">
        <f>'time period'!Z11*'Factoring table'!$B$10</f>
        <v>55.222999999999999</v>
      </c>
      <c r="Z12" s="13">
        <f>'time period'!AA11*'Factoring table'!$B$10</f>
        <v>2153.7775000000001</v>
      </c>
      <c r="AB12">
        <v>9</v>
      </c>
      <c r="AC12" s="13">
        <v>3.7835000000000001</v>
      </c>
      <c r="AD12" s="13">
        <v>0.24149999999999999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1.3685</v>
      </c>
      <c r="AK12" s="13">
        <v>2.9784999999999999</v>
      </c>
      <c r="AL12" s="13">
        <v>629.67100000000005</v>
      </c>
      <c r="AM12" s="13">
        <v>3731.3360000000002</v>
      </c>
      <c r="AO12">
        <v>9</v>
      </c>
      <c r="AP12" s="13">
        <f t="shared" si="1"/>
        <v>618.32050000000004</v>
      </c>
      <c r="AQ12" s="13">
        <f t="shared" si="0"/>
        <v>744.625</v>
      </c>
      <c r="AR12" s="13">
        <f t="shared" si="0"/>
        <v>4.83</v>
      </c>
      <c r="AS12" s="13">
        <f t="shared" si="0"/>
        <v>13.846</v>
      </c>
      <c r="AT12" s="13">
        <f t="shared" si="0"/>
        <v>0.161</v>
      </c>
      <c r="AU12" s="13">
        <f t="shared" si="0"/>
        <v>13.6045</v>
      </c>
      <c r="AV12" s="13">
        <f t="shared" si="0"/>
        <v>0.40250000000000002</v>
      </c>
      <c r="AW12" s="13">
        <f t="shared" si="0"/>
        <v>449.512</v>
      </c>
      <c r="AX12" s="13">
        <f t="shared" si="0"/>
        <v>5.9569999999999999</v>
      </c>
      <c r="AY12" s="13">
        <f t="shared" si="0"/>
        <v>684.89400000000001</v>
      </c>
      <c r="AZ12" s="13">
        <f t="shared" si="0"/>
        <v>5885.1135000000004</v>
      </c>
    </row>
    <row r="13" spans="2:52" x14ac:dyDescent="0.3">
      <c r="B13">
        <v>10</v>
      </c>
      <c r="C13" s="13">
        <f>'time period'!Q12*'Factoring table'!$B$9</f>
        <v>3.0590000000000002</v>
      </c>
      <c r="D13" s="13">
        <f>'time period'!R12*'Factoring table'!$B$9</f>
        <v>0.161</v>
      </c>
      <c r="E13" s="13">
        <f>'time period'!S12*'Factoring table'!$B$9</f>
        <v>0</v>
      </c>
      <c r="F13" s="13">
        <f>'time period'!T12*'Factoring table'!$B$9</f>
        <v>0</v>
      </c>
      <c r="G13" s="13">
        <f>'time period'!U12*'Factoring table'!$B$9</f>
        <v>0</v>
      </c>
      <c r="H13" s="13">
        <f>'time period'!V12*'Factoring table'!$B$9</f>
        <v>0</v>
      </c>
      <c r="I13" s="13">
        <f>'time period'!W12*'Factoring table'!$B$9</f>
        <v>0</v>
      </c>
      <c r="J13" s="13">
        <f>'time period'!X12*'Factoring table'!$B$9</f>
        <v>8.0500000000000002E-2</v>
      </c>
      <c r="K13" s="13">
        <f>'time period'!Y12*'Factoring table'!$B$9</f>
        <v>629.67100000000005</v>
      </c>
      <c r="L13" s="13">
        <f>'time period'!Z12*'Factoring table'!$B$9</f>
        <v>4319.63</v>
      </c>
      <c r="M13" s="13">
        <f>'time period'!AA12*'Factoring table'!$B$9</f>
        <v>158.26300000000001</v>
      </c>
      <c r="O13">
        <v>10</v>
      </c>
      <c r="P13" s="13">
        <f>'time period'!Q12*'Factoring table'!$B$10</f>
        <v>3.0590000000000002</v>
      </c>
      <c r="Q13" s="13">
        <f>'time period'!R12*'Factoring table'!$B$10</f>
        <v>0.161</v>
      </c>
      <c r="R13" s="13">
        <f>'time period'!S12*'Factoring table'!$B$10</f>
        <v>0</v>
      </c>
      <c r="S13" s="13">
        <f>'time period'!T12*'Factoring table'!$B$10</f>
        <v>0</v>
      </c>
      <c r="T13" s="13">
        <f>'time period'!U12*'Factoring table'!$B$10</f>
        <v>0</v>
      </c>
      <c r="U13" s="13">
        <f>'time period'!V12*'Factoring table'!$B$10</f>
        <v>0</v>
      </c>
      <c r="V13" s="13">
        <f>'time period'!W12*'Factoring table'!$B$10</f>
        <v>0</v>
      </c>
      <c r="W13" s="13">
        <f>'time period'!X12*'Factoring table'!$B$10</f>
        <v>8.0500000000000002E-2</v>
      </c>
      <c r="X13" s="13">
        <f>'time period'!Y12*'Factoring table'!$B$10</f>
        <v>629.67100000000005</v>
      </c>
      <c r="Y13" s="13">
        <f>'time period'!Z12*'Factoring table'!$B$10</f>
        <v>4319.63</v>
      </c>
      <c r="Z13" s="13">
        <f>'time period'!AA12*'Factoring table'!$B$10</f>
        <v>158.26300000000001</v>
      </c>
      <c r="AB13">
        <v>10</v>
      </c>
      <c r="AC13" s="13">
        <v>0</v>
      </c>
      <c r="AD13" s="13">
        <v>0</v>
      </c>
      <c r="AE13" s="13">
        <v>0</v>
      </c>
      <c r="AF13" s="13">
        <v>8.0500000000000002E-2</v>
      </c>
      <c r="AG13" s="13">
        <v>0</v>
      </c>
      <c r="AH13" s="13">
        <v>0</v>
      </c>
      <c r="AI13" s="13">
        <v>0</v>
      </c>
      <c r="AJ13" s="13">
        <v>8.0500000000000002E-2</v>
      </c>
      <c r="AK13" s="13">
        <v>55.222999999999999</v>
      </c>
      <c r="AL13" s="13">
        <v>4319.63</v>
      </c>
      <c r="AM13" s="13">
        <v>15.295</v>
      </c>
      <c r="AO13">
        <v>10</v>
      </c>
      <c r="AP13" s="13">
        <f t="shared" si="1"/>
        <v>3.0590000000000002</v>
      </c>
      <c r="AQ13" s="13">
        <f t="shared" si="0"/>
        <v>0.161</v>
      </c>
      <c r="AR13" s="13">
        <f t="shared" si="0"/>
        <v>0</v>
      </c>
      <c r="AS13" s="13">
        <f t="shared" si="0"/>
        <v>8.0500000000000002E-2</v>
      </c>
      <c r="AT13" s="13">
        <f t="shared" si="0"/>
        <v>0</v>
      </c>
      <c r="AU13" s="13">
        <f t="shared" si="0"/>
        <v>0</v>
      </c>
      <c r="AV13" s="13">
        <f t="shared" si="0"/>
        <v>0</v>
      </c>
      <c r="AW13" s="13">
        <f t="shared" si="0"/>
        <v>0.161</v>
      </c>
      <c r="AX13" s="13">
        <f t="shared" si="0"/>
        <v>684.89400000000001</v>
      </c>
      <c r="AY13" s="13">
        <f t="shared" si="0"/>
        <v>8639.26</v>
      </c>
      <c r="AZ13" s="13">
        <f t="shared" si="0"/>
        <v>173.55799999999999</v>
      </c>
    </row>
    <row r="14" spans="2:52" x14ac:dyDescent="0.3">
      <c r="B14">
        <v>11</v>
      </c>
      <c r="C14" s="13">
        <f>'time period'!Q13*'Factoring table'!$B$9</f>
        <v>715.64499999999998</v>
      </c>
      <c r="D14" s="13">
        <f>'time period'!R13*'Factoring table'!$B$9</f>
        <v>1.8515000000000001</v>
      </c>
      <c r="E14" s="13">
        <f>'time period'!S13*'Factoring table'!$B$9</f>
        <v>8.0500000000000002E-2</v>
      </c>
      <c r="F14" s="13">
        <f>'time period'!T13*'Factoring table'!$B$9</f>
        <v>0</v>
      </c>
      <c r="G14" s="13">
        <f>'time period'!U13*'Factoring table'!$B$9</f>
        <v>0</v>
      </c>
      <c r="H14" s="13">
        <f>'time period'!V13*'Factoring table'!$B$9</f>
        <v>8.0500000000000002E-2</v>
      </c>
      <c r="I14" s="13">
        <f>'time period'!W13*'Factoring table'!$B$9</f>
        <v>0</v>
      </c>
      <c r="J14" s="13">
        <f>'time period'!X13*'Factoring table'!$B$9</f>
        <v>1.2075</v>
      </c>
      <c r="K14" s="13">
        <f>'time period'!Y13*'Factoring table'!$B$9</f>
        <v>3731.3360000000002</v>
      </c>
      <c r="L14" s="13">
        <f>'time period'!Z13*'Factoring table'!$B$9</f>
        <v>15.295</v>
      </c>
      <c r="M14" s="13">
        <f>'time period'!AA13*'Factoring table'!$B$9</f>
        <v>2034.8790000000001</v>
      </c>
      <c r="O14">
        <v>11</v>
      </c>
      <c r="P14" s="13">
        <f>'time period'!Q13*'Factoring table'!$B$10</f>
        <v>715.64499999999998</v>
      </c>
      <c r="Q14" s="13">
        <f>'time period'!R13*'Factoring table'!$B$10</f>
        <v>1.8515000000000001</v>
      </c>
      <c r="R14" s="13">
        <f>'time period'!S13*'Factoring table'!$B$10</f>
        <v>8.0500000000000002E-2</v>
      </c>
      <c r="S14" s="13">
        <f>'time period'!T13*'Factoring table'!$B$10</f>
        <v>0</v>
      </c>
      <c r="T14" s="13">
        <f>'time period'!U13*'Factoring table'!$B$10</f>
        <v>0</v>
      </c>
      <c r="U14" s="13">
        <f>'time period'!V13*'Factoring table'!$B$10</f>
        <v>8.0500000000000002E-2</v>
      </c>
      <c r="V14" s="13">
        <f>'time period'!W13*'Factoring table'!$B$10</f>
        <v>0</v>
      </c>
      <c r="W14" s="13">
        <f>'time period'!X13*'Factoring table'!$B$10</f>
        <v>1.2075</v>
      </c>
      <c r="X14" s="13">
        <f>'time period'!Y13*'Factoring table'!$B$10</f>
        <v>3731.3360000000002</v>
      </c>
      <c r="Y14" s="13">
        <f>'time period'!Z13*'Factoring table'!$B$10</f>
        <v>15.295</v>
      </c>
      <c r="Z14" s="13">
        <f>'time period'!AA13*'Factoring table'!$B$10</f>
        <v>2034.8790000000001</v>
      </c>
      <c r="AB14">
        <v>11</v>
      </c>
      <c r="AC14" s="13">
        <v>12.638500000000001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0.24149999999999999</v>
      </c>
      <c r="AK14" s="13">
        <v>2153.7775000000001</v>
      </c>
      <c r="AL14" s="13">
        <v>158.26300000000001</v>
      </c>
      <c r="AM14" s="13">
        <v>2034.8790000000001</v>
      </c>
      <c r="AO14">
        <v>11</v>
      </c>
      <c r="AP14" s="13">
        <f t="shared" si="1"/>
        <v>728.2835</v>
      </c>
      <c r="AQ14" s="13">
        <f t="shared" si="0"/>
        <v>1.8515000000000001</v>
      </c>
      <c r="AR14" s="13">
        <f t="shared" si="0"/>
        <v>8.0500000000000002E-2</v>
      </c>
      <c r="AS14" s="13">
        <f t="shared" si="0"/>
        <v>0</v>
      </c>
      <c r="AT14" s="13">
        <f t="shared" si="0"/>
        <v>0</v>
      </c>
      <c r="AU14" s="13">
        <f t="shared" si="0"/>
        <v>8.0500000000000002E-2</v>
      </c>
      <c r="AV14" s="13">
        <f t="shared" si="0"/>
        <v>0</v>
      </c>
      <c r="AW14" s="13">
        <f t="shared" si="0"/>
        <v>1.4490000000000001</v>
      </c>
      <c r="AX14" s="13">
        <f t="shared" si="0"/>
        <v>5885.1135000000004</v>
      </c>
      <c r="AY14" s="13">
        <f t="shared" si="0"/>
        <v>173.55799999999999</v>
      </c>
      <c r="AZ14" s="13">
        <f t="shared" si="0"/>
        <v>4069.7580000000003</v>
      </c>
    </row>
    <row r="17" spans="2:52" ht="15" thickBot="1" x14ac:dyDescent="0.35">
      <c r="B17" t="s">
        <v>13</v>
      </c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  <c r="J17">
        <v>8</v>
      </c>
      <c r="K17">
        <v>9</v>
      </c>
      <c r="L17">
        <v>10</v>
      </c>
      <c r="M17">
        <v>11</v>
      </c>
      <c r="O17" t="s">
        <v>13</v>
      </c>
      <c r="P17">
        <v>1</v>
      </c>
      <c r="Q17">
        <v>2</v>
      </c>
      <c r="R17">
        <v>3</v>
      </c>
      <c r="S17">
        <v>4</v>
      </c>
      <c r="T17">
        <v>5</v>
      </c>
      <c r="U17">
        <v>6</v>
      </c>
      <c r="V17">
        <v>7</v>
      </c>
      <c r="W17">
        <v>8</v>
      </c>
      <c r="X17">
        <v>9</v>
      </c>
      <c r="Y17">
        <v>10</v>
      </c>
      <c r="Z17">
        <v>11</v>
      </c>
      <c r="AB17" t="s">
        <v>13</v>
      </c>
      <c r="AC17">
        <v>1</v>
      </c>
      <c r="AD17">
        <v>2</v>
      </c>
      <c r="AE17">
        <v>3</v>
      </c>
      <c r="AF17">
        <v>4</v>
      </c>
      <c r="AG17">
        <v>5</v>
      </c>
      <c r="AH17">
        <v>6</v>
      </c>
      <c r="AI17">
        <v>7</v>
      </c>
      <c r="AJ17">
        <v>8</v>
      </c>
      <c r="AK17">
        <v>9</v>
      </c>
      <c r="AL17">
        <v>10</v>
      </c>
      <c r="AM17">
        <v>11</v>
      </c>
      <c r="AO17" t="s">
        <v>13</v>
      </c>
      <c r="AP17">
        <v>1</v>
      </c>
      <c r="AQ17">
        <v>2</v>
      </c>
      <c r="AR17">
        <v>3</v>
      </c>
      <c r="AS17">
        <v>4</v>
      </c>
      <c r="AT17">
        <v>5</v>
      </c>
      <c r="AU17">
        <v>6</v>
      </c>
      <c r="AV17">
        <v>7</v>
      </c>
      <c r="AW17">
        <v>8</v>
      </c>
      <c r="AX17">
        <v>9</v>
      </c>
      <c r="AY17">
        <v>10</v>
      </c>
      <c r="AZ17">
        <v>11</v>
      </c>
    </row>
    <row r="18" spans="2:52" ht="15" thickBot="1" x14ac:dyDescent="0.35">
      <c r="B18" s="12">
        <v>1</v>
      </c>
      <c r="C18" s="13">
        <f>'time period'!Q17*'Factoring table'!$D$9</f>
        <v>578002.61070000008</v>
      </c>
      <c r="D18" s="13">
        <f>'time period'!R17*'Factoring table'!$D$9</f>
        <v>12860.0622</v>
      </c>
      <c r="E18" s="13">
        <f>'time period'!S17*'Factoring table'!$D$9</f>
        <v>1.4679</v>
      </c>
      <c r="F18" s="13">
        <f>'time period'!T17*'Factoring table'!$D$9</f>
        <v>89.122500000000002</v>
      </c>
      <c r="G18" s="13">
        <f>'time period'!U17*'Factoring table'!$D$9</f>
        <v>0.8388000000000001</v>
      </c>
      <c r="H18" s="13">
        <f>'time period'!V17*'Factoring table'!$D$9</f>
        <v>307.00080000000003</v>
      </c>
      <c r="I18" s="13">
        <f>'time period'!W17*'Factoring table'!$D$9</f>
        <v>0.41940000000000005</v>
      </c>
      <c r="J18" s="13">
        <f>'time period'!X17*'Factoring table'!$D$9</f>
        <v>63.74880000000001</v>
      </c>
      <c r="K18" s="13">
        <f>'time period'!Y17*'Factoring table'!$D$9</f>
        <v>9.8559000000000001</v>
      </c>
      <c r="L18" s="13">
        <f>'time period'!Z17*'Factoring table'!$D$9</f>
        <v>0</v>
      </c>
      <c r="M18" s="13">
        <f>'time period'!AA17*'Factoring table'!$D$9</f>
        <v>32.922900000000006</v>
      </c>
      <c r="O18" s="12">
        <v>1</v>
      </c>
      <c r="P18" s="13">
        <f>'time period'!Q17*'Factoring table'!$D$10</f>
        <v>64222.512300000002</v>
      </c>
      <c r="Q18" s="13">
        <f>'time period'!R17*'Factoring table'!$D$10</f>
        <v>1428.8958000000002</v>
      </c>
      <c r="R18" s="13">
        <f>'time period'!S17*'Factoring table'!$D$10</f>
        <v>0.16310000000000002</v>
      </c>
      <c r="S18" s="13">
        <f>'time period'!T17*'Factoring table'!$D$10</f>
        <v>9.9025000000000016</v>
      </c>
      <c r="T18" s="13">
        <f>'time period'!U17*'Factoring table'!$D$10</f>
        <v>9.3200000000000005E-2</v>
      </c>
      <c r="U18" s="13">
        <f>'time period'!V17*'Factoring table'!$D$10</f>
        <v>34.111200000000004</v>
      </c>
      <c r="V18" s="13">
        <f>'time period'!W17*'Factoring table'!$D$10</f>
        <v>4.6600000000000003E-2</v>
      </c>
      <c r="W18" s="13">
        <f>'time period'!X17*'Factoring table'!$D$10</f>
        <v>7.0832000000000015</v>
      </c>
      <c r="X18" s="13">
        <f>'time period'!Y17*'Factoring table'!$D$10</f>
        <v>1.0951000000000002</v>
      </c>
      <c r="Y18" s="13">
        <f>'time period'!Z17*'Factoring table'!$D$10</f>
        <v>0</v>
      </c>
      <c r="Z18" s="13">
        <f>'time period'!AA17*'Factoring table'!$D$10</f>
        <v>3.6581000000000006</v>
      </c>
      <c r="AB18" s="12">
        <v>1</v>
      </c>
      <c r="AC18" s="13">
        <f t="array" ref="AC18:AM28">TRANSPOSE(P18:Z28)</f>
        <v>64222.512300000002</v>
      </c>
      <c r="AD18" s="13">
        <v>154.40910000000002</v>
      </c>
      <c r="AE18" s="13">
        <v>0.76890000000000003</v>
      </c>
      <c r="AF18" s="13">
        <v>3.2154000000000007</v>
      </c>
      <c r="AG18" s="13">
        <v>2.3999000000000006</v>
      </c>
      <c r="AH18" s="13">
        <v>0.11650000000000001</v>
      </c>
      <c r="AI18" s="13">
        <v>2.3300000000000001E-2</v>
      </c>
      <c r="AJ18" s="13">
        <v>161.51560000000003</v>
      </c>
      <c r="AK18" s="13">
        <v>177.87220000000002</v>
      </c>
      <c r="AL18" s="13">
        <v>0.88540000000000019</v>
      </c>
      <c r="AM18" s="13">
        <v>207.137</v>
      </c>
      <c r="AO18" s="12">
        <v>1</v>
      </c>
      <c r="AP18" s="13">
        <f t="shared" ref="AP18:AZ28" si="2">AC18+C18</f>
        <v>642225.12300000014</v>
      </c>
      <c r="AQ18" s="13">
        <f t="shared" si="2"/>
        <v>13014.471300000001</v>
      </c>
      <c r="AR18" s="13">
        <f t="shared" si="2"/>
        <v>2.2368000000000001</v>
      </c>
      <c r="AS18" s="13">
        <f t="shared" si="2"/>
        <v>92.337900000000005</v>
      </c>
      <c r="AT18" s="13">
        <f t="shared" si="2"/>
        <v>3.2387000000000006</v>
      </c>
      <c r="AU18" s="13">
        <f t="shared" si="2"/>
        <v>307.1173</v>
      </c>
      <c r="AV18" s="13">
        <f t="shared" si="2"/>
        <v>0.44270000000000004</v>
      </c>
      <c r="AW18" s="13">
        <f t="shared" si="2"/>
        <v>225.26440000000005</v>
      </c>
      <c r="AX18" s="13">
        <f t="shared" si="2"/>
        <v>187.72810000000001</v>
      </c>
      <c r="AY18" s="13">
        <f t="shared" si="2"/>
        <v>0.88540000000000019</v>
      </c>
      <c r="AZ18" s="13">
        <f t="shared" si="2"/>
        <v>240.0599</v>
      </c>
    </row>
    <row r="19" spans="2:52" x14ac:dyDescent="0.3">
      <c r="B19">
        <v>2</v>
      </c>
      <c r="C19" s="13">
        <f>'time period'!Q18*'Factoring table'!$D$9</f>
        <v>1389.6819</v>
      </c>
      <c r="D19" s="13">
        <f>'time period'!R18*'Factoring table'!$D$9</f>
        <v>92645.040600000008</v>
      </c>
      <c r="E19" s="13">
        <f>'time period'!S18*'Factoring table'!$D$9</f>
        <v>8.3879999999999999</v>
      </c>
      <c r="F19" s="13">
        <f>'time period'!T18*'Factoring table'!$D$9</f>
        <v>8401.4207999999999</v>
      </c>
      <c r="G19" s="13">
        <f>'time period'!U18*'Factoring table'!$D$9</f>
        <v>10.694700000000001</v>
      </c>
      <c r="H19" s="13">
        <f>'time period'!V18*'Factoring table'!$D$9</f>
        <v>302.38740000000001</v>
      </c>
      <c r="I19" s="13">
        <f>'time period'!W18*'Factoring table'!$D$9</f>
        <v>11.533500000000002</v>
      </c>
      <c r="J19" s="13">
        <f>'time period'!X18*'Factoring table'!$D$9</f>
        <v>172.3734</v>
      </c>
      <c r="K19" s="13">
        <f>'time period'!Y18*'Factoring table'!$D$9</f>
        <v>0.6291000000000001</v>
      </c>
      <c r="L19" s="13">
        <f>'time period'!Z18*'Factoring table'!$D$9</f>
        <v>0</v>
      </c>
      <c r="M19" s="13">
        <f>'time period'!AA18*'Factoring table'!$D$9</f>
        <v>0</v>
      </c>
      <c r="O19">
        <v>2</v>
      </c>
      <c r="P19" s="13">
        <f>'time period'!Q18*'Factoring table'!$D$10</f>
        <v>154.40910000000002</v>
      </c>
      <c r="Q19" s="13">
        <f>'time period'!R18*'Factoring table'!$D$10</f>
        <v>10293.893400000001</v>
      </c>
      <c r="R19" s="13">
        <f>'time period'!S18*'Factoring table'!$D$10</f>
        <v>0.93200000000000005</v>
      </c>
      <c r="S19" s="13">
        <f>'time period'!T18*'Factoring table'!$D$10</f>
        <v>933.49120000000005</v>
      </c>
      <c r="T19" s="13">
        <f>'time period'!U18*'Factoring table'!$D$10</f>
        <v>1.1883000000000001</v>
      </c>
      <c r="U19" s="13">
        <f>'time period'!V18*'Factoring table'!$D$10</f>
        <v>33.598599999999998</v>
      </c>
      <c r="V19" s="13">
        <f>'time period'!W18*'Factoring table'!$D$10</f>
        <v>1.2815000000000003</v>
      </c>
      <c r="W19" s="13">
        <f>'time period'!X18*'Factoring table'!$D$10</f>
        <v>19.152600000000003</v>
      </c>
      <c r="X19" s="13">
        <f>'time period'!Y18*'Factoring table'!$D$10</f>
        <v>6.9900000000000004E-2</v>
      </c>
      <c r="Y19" s="13">
        <f>'time period'!Z18*'Factoring table'!$D$10</f>
        <v>0</v>
      </c>
      <c r="Z19" s="13">
        <f>'time period'!AA18*'Factoring table'!$D$10</f>
        <v>0</v>
      </c>
      <c r="AB19">
        <v>2</v>
      </c>
      <c r="AC19" s="13">
        <v>1428.8958000000002</v>
      </c>
      <c r="AD19" s="13">
        <v>10293.893400000001</v>
      </c>
      <c r="AE19" s="13">
        <v>63.632300000000001</v>
      </c>
      <c r="AF19" s="13">
        <v>2368.3751000000002</v>
      </c>
      <c r="AG19" s="13">
        <v>152.07910000000001</v>
      </c>
      <c r="AH19" s="13">
        <v>1.5844000000000003</v>
      </c>
      <c r="AI19" s="13">
        <v>9.8792000000000009</v>
      </c>
      <c r="AJ19" s="13">
        <v>1779.0715</v>
      </c>
      <c r="AK19" s="13">
        <v>215.45510000000002</v>
      </c>
      <c r="AL19" s="13">
        <v>4.6600000000000003E-2</v>
      </c>
      <c r="AM19" s="13">
        <v>0.53590000000000004</v>
      </c>
      <c r="AO19">
        <v>2</v>
      </c>
      <c r="AP19" s="13">
        <f t="shared" si="2"/>
        <v>2818.5777000000003</v>
      </c>
      <c r="AQ19" s="13">
        <f t="shared" si="2"/>
        <v>102938.93400000001</v>
      </c>
      <c r="AR19" s="13">
        <f t="shared" si="2"/>
        <v>72.020300000000006</v>
      </c>
      <c r="AS19" s="13">
        <f t="shared" si="2"/>
        <v>10769.795900000001</v>
      </c>
      <c r="AT19" s="13">
        <f t="shared" si="2"/>
        <v>162.77380000000002</v>
      </c>
      <c r="AU19" s="13">
        <f t="shared" si="2"/>
        <v>303.97180000000003</v>
      </c>
      <c r="AV19" s="13">
        <f t="shared" si="2"/>
        <v>21.412700000000001</v>
      </c>
      <c r="AW19" s="13">
        <f t="shared" si="2"/>
        <v>1951.4449</v>
      </c>
      <c r="AX19" s="13">
        <f t="shared" si="2"/>
        <v>216.08420000000001</v>
      </c>
      <c r="AY19" s="13">
        <f t="shared" si="2"/>
        <v>4.6600000000000003E-2</v>
      </c>
      <c r="AZ19" s="13">
        <f t="shared" si="2"/>
        <v>0.53590000000000004</v>
      </c>
    </row>
    <row r="20" spans="2:52" x14ac:dyDescent="0.3">
      <c r="B20">
        <v>3</v>
      </c>
      <c r="C20" s="13">
        <f>'time period'!Q19*'Factoring table'!$D$9</f>
        <v>6.9201000000000006</v>
      </c>
      <c r="D20" s="13">
        <f>'time period'!R19*'Factoring table'!$D$9</f>
        <v>572.69069999999999</v>
      </c>
      <c r="E20" s="13">
        <f>'time period'!S19*'Factoring table'!$D$9</f>
        <v>2997.0324000000001</v>
      </c>
      <c r="F20" s="13">
        <f>'time period'!T19*'Factoring table'!$D$9</f>
        <v>61.442100000000003</v>
      </c>
      <c r="G20" s="13">
        <f>'time period'!U19*'Factoring table'!$D$9</f>
        <v>3067.9110000000001</v>
      </c>
      <c r="H20" s="13">
        <f>'time period'!V19*'Factoring table'!$D$9</f>
        <v>0</v>
      </c>
      <c r="I20" s="13">
        <f>'time period'!W19*'Factoring table'!$D$9</f>
        <v>0</v>
      </c>
      <c r="J20" s="13">
        <f>'time period'!X19*'Factoring table'!$D$9</f>
        <v>944.06940000000009</v>
      </c>
      <c r="K20" s="13">
        <f>'time period'!Y19*'Factoring table'!$D$9</f>
        <v>0</v>
      </c>
      <c r="L20" s="13">
        <f>'time period'!Z19*'Factoring table'!$D$9</f>
        <v>0</v>
      </c>
      <c r="M20" s="13">
        <f>'time period'!AA19*'Factoring table'!$D$9</f>
        <v>0</v>
      </c>
      <c r="O20">
        <v>3</v>
      </c>
      <c r="P20" s="13">
        <f>'time period'!Q19*'Factoring table'!$D$10</f>
        <v>0.76890000000000003</v>
      </c>
      <c r="Q20" s="13">
        <f>'time period'!R19*'Factoring table'!$D$10</f>
        <v>63.632300000000001</v>
      </c>
      <c r="R20" s="13">
        <f>'time period'!S19*'Factoring table'!$D$10</f>
        <v>333.00360000000001</v>
      </c>
      <c r="S20" s="13">
        <f>'time period'!T19*'Factoring table'!$D$10</f>
        <v>6.8269000000000011</v>
      </c>
      <c r="T20" s="13">
        <f>'time period'!U19*'Factoring table'!$D$10</f>
        <v>340.87900000000002</v>
      </c>
      <c r="U20" s="13">
        <f>'time period'!V19*'Factoring table'!$D$10</f>
        <v>0</v>
      </c>
      <c r="V20" s="13">
        <f>'time period'!W19*'Factoring table'!$D$10</f>
        <v>0</v>
      </c>
      <c r="W20" s="13">
        <f>'time period'!X19*'Factoring table'!$D$10</f>
        <v>104.89660000000002</v>
      </c>
      <c r="X20" s="13">
        <f>'time period'!Y19*'Factoring table'!$D$10</f>
        <v>0</v>
      </c>
      <c r="Y20" s="13">
        <f>'time period'!Z19*'Factoring table'!$D$10</f>
        <v>0</v>
      </c>
      <c r="Z20" s="13">
        <f>'time period'!AA19*'Factoring table'!$D$10</f>
        <v>0</v>
      </c>
      <c r="AB20">
        <v>3</v>
      </c>
      <c r="AC20" s="13">
        <v>0.16310000000000002</v>
      </c>
      <c r="AD20" s="13">
        <v>0.93200000000000005</v>
      </c>
      <c r="AE20" s="13">
        <v>333.00360000000001</v>
      </c>
      <c r="AF20" s="13">
        <v>0.13980000000000001</v>
      </c>
      <c r="AG20" s="13">
        <v>673.62630000000001</v>
      </c>
      <c r="AH20" s="13">
        <v>0</v>
      </c>
      <c r="AI20" s="13">
        <v>0</v>
      </c>
      <c r="AJ20" s="13">
        <v>255.06510000000003</v>
      </c>
      <c r="AK20" s="13">
        <v>1.3980000000000001</v>
      </c>
      <c r="AL20" s="13">
        <v>0</v>
      </c>
      <c r="AM20" s="13">
        <v>2.3300000000000001E-2</v>
      </c>
      <c r="AO20">
        <v>3</v>
      </c>
      <c r="AP20" s="13">
        <f t="shared" si="2"/>
        <v>7.0832000000000006</v>
      </c>
      <c r="AQ20" s="13">
        <f t="shared" si="2"/>
        <v>573.62270000000001</v>
      </c>
      <c r="AR20" s="13">
        <f t="shared" si="2"/>
        <v>3330.0360000000001</v>
      </c>
      <c r="AS20" s="13">
        <f t="shared" si="2"/>
        <v>61.581900000000005</v>
      </c>
      <c r="AT20" s="13">
        <f t="shared" si="2"/>
        <v>3741.5373</v>
      </c>
      <c r="AU20" s="13">
        <f t="shared" si="2"/>
        <v>0</v>
      </c>
      <c r="AV20" s="13">
        <f t="shared" si="2"/>
        <v>0</v>
      </c>
      <c r="AW20" s="13">
        <f t="shared" si="2"/>
        <v>1199.1345000000001</v>
      </c>
      <c r="AX20" s="13">
        <f t="shared" si="2"/>
        <v>1.3980000000000001</v>
      </c>
      <c r="AY20" s="13">
        <f t="shared" si="2"/>
        <v>0</v>
      </c>
      <c r="AZ20" s="13">
        <f t="shared" si="2"/>
        <v>2.3300000000000001E-2</v>
      </c>
    </row>
    <row r="21" spans="2:52" x14ac:dyDescent="0.3">
      <c r="B21">
        <v>4</v>
      </c>
      <c r="C21" s="13">
        <f>'time period'!Q20*'Factoring table'!$D$9</f>
        <v>28.938600000000005</v>
      </c>
      <c r="D21" s="13">
        <f>'time period'!R20*'Factoring table'!$D$9</f>
        <v>21315.375899999999</v>
      </c>
      <c r="E21" s="13">
        <f>'time period'!S20*'Factoring table'!$D$9</f>
        <v>1.2582000000000002</v>
      </c>
      <c r="F21" s="13">
        <f>'time period'!T20*'Factoring table'!$D$9</f>
        <v>17520.435000000001</v>
      </c>
      <c r="G21" s="13">
        <f>'time period'!U20*'Factoring table'!$D$9</f>
        <v>38.584800000000001</v>
      </c>
      <c r="H21" s="13">
        <f>'time period'!V20*'Factoring table'!$D$9</f>
        <v>220.60440000000003</v>
      </c>
      <c r="I21" s="13">
        <f>'time period'!W20*'Factoring table'!$D$9</f>
        <v>14016.138300000001</v>
      </c>
      <c r="J21" s="13">
        <f>'time period'!X20*'Factoring table'!$D$9</f>
        <v>3.7746</v>
      </c>
      <c r="K21" s="13">
        <f>'time period'!Y20*'Factoring table'!$D$9</f>
        <v>0</v>
      </c>
      <c r="L21" s="13">
        <f>'time period'!Z20*'Factoring table'!$D$9</f>
        <v>0.20970000000000003</v>
      </c>
      <c r="M21" s="13">
        <f>'time period'!AA20*'Factoring table'!$D$9</f>
        <v>0</v>
      </c>
      <c r="O21">
        <v>4</v>
      </c>
      <c r="P21" s="13">
        <f>'time period'!Q20*'Factoring table'!$D$10</f>
        <v>3.2154000000000007</v>
      </c>
      <c r="Q21" s="13">
        <f>'time period'!R20*'Factoring table'!$D$10</f>
        <v>2368.3751000000002</v>
      </c>
      <c r="R21" s="13">
        <f>'time period'!S20*'Factoring table'!$D$10</f>
        <v>0.13980000000000001</v>
      </c>
      <c r="S21" s="13">
        <f>'time period'!T20*'Factoring table'!$D$10</f>
        <v>1946.7150000000001</v>
      </c>
      <c r="T21" s="13">
        <f>'time period'!U20*'Factoring table'!$D$10</f>
        <v>4.2872000000000003</v>
      </c>
      <c r="U21" s="13">
        <f>'time period'!V20*'Factoring table'!$D$10</f>
        <v>24.511600000000001</v>
      </c>
      <c r="V21" s="13">
        <f>'time period'!W20*'Factoring table'!$D$10</f>
        <v>1557.3487000000002</v>
      </c>
      <c r="W21" s="13">
        <f>'time period'!X20*'Factoring table'!$D$10</f>
        <v>0.4194</v>
      </c>
      <c r="X21" s="13">
        <f>'time period'!Y20*'Factoring table'!$D$10</f>
        <v>0</v>
      </c>
      <c r="Y21" s="13">
        <f>'time period'!Z20*'Factoring table'!$D$10</f>
        <v>2.3300000000000001E-2</v>
      </c>
      <c r="Z21" s="13">
        <f>'time period'!AA20*'Factoring table'!$D$10</f>
        <v>0</v>
      </c>
      <c r="AB21">
        <v>4</v>
      </c>
      <c r="AC21" s="13">
        <v>9.9025000000000016</v>
      </c>
      <c r="AD21" s="13">
        <v>933.49120000000005</v>
      </c>
      <c r="AE21" s="13">
        <v>6.8269000000000011</v>
      </c>
      <c r="AF21" s="13">
        <v>1946.7150000000001</v>
      </c>
      <c r="AG21" s="13">
        <v>155.45760000000001</v>
      </c>
      <c r="AH21" s="13">
        <v>0.53590000000000004</v>
      </c>
      <c r="AI21" s="13">
        <v>2417.7944000000002</v>
      </c>
      <c r="AJ21" s="13">
        <v>9.8326000000000011</v>
      </c>
      <c r="AK21" s="13">
        <v>4.0076000000000001</v>
      </c>
      <c r="AL21" s="13">
        <v>0</v>
      </c>
      <c r="AM21" s="13">
        <v>0</v>
      </c>
      <c r="AO21">
        <v>4</v>
      </c>
      <c r="AP21" s="13">
        <f t="shared" si="2"/>
        <v>38.841100000000004</v>
      </c>
      <c r="AQ21" s="13">
        <f t="shared" si="2"/>
        <v>22248.867099999999</v>
      </c>
      <c r="AR21" s="13">
        <f t="shared" si="2"/>
        <v>8.0851000000000006</v>
      </c>
      <c r="AS21" s="13">
        <f t="shared" si="2"/>
        <v>19467.150000000001</v>
      </c>
      <c r="AT21" s="13">
        <f t="shared" si="2"/>
        <v>194.04240000000001</v>
      </c>
      <c r="AU21" s="13">
        <f t="shared" si="2"/>
        <v>221.14030000000002</v>
      </c>
      <c r="AV21" s="13">
        <f t="shared" si="2"/>
        <v>16433.932700000001</v>
      </c>
      <c r="AW21" s="13">
        <f t="shared" si="2"/>
        <v>13.607200000000001</v>
      </c>
      <c r="AX21" s="13">
        <f t="shared" si="2"/>
        <v>4.0076000000000001</v>
      </c>
      <c r="AY21" s="13">
        <f t="shared" si="2"/>
        <v>0.20970000000000003</v>
      </c>
      <c r="AZ21" s="13">
        <f t="shared" si="2"/>
        <v>0</v>
      </c>
    </row>
    <row r="22" spans="2:52" x14ac:dyDescent="0.3">
      <c r="B22">
        <v>5</v>
      </c>
      <c r="C22" s="13">
        <f>'time period'!Q21*'Factoring table'!$D$9</f>
        <v>21.599100000000004</v>
      </c>
      <c r="D22" s="13">
        <f>'time period'!R21*'Factoring table'!$D$9</f>
        <v>1368.7119000000002</v>
      </c>
      <c r="E22" s="13">
        <f>'time period'!S21*'Factoring table'!$D$9</f>
        <v>6062.6367</v>
      </c>
      <c r="F22" s="13">
        <f>'time period'!T21*'Factoring table'!$D$9</f>
        <v>1399.1184000000001</v>
      </c>
      <c r="G22" s="13">
        <f>'time period'!U21*'Factoring table'!$D$9</f>
        <v>2276.0837999999999</v>
      </c>
      <c r="H22" s="13">
        <f>'time period'!V21*'Factoring table'!$D$9</f>
        <v>1.0485</v>
      </c>
      <c r="I22" s="13">
        <f>'time period'!W21*'Factoring table'!$D$9</f>
        <v>1.0485</v>
      </c>
      <c r="J22" s="13">
        <f>'time period'!X21*'Factoring table'!$D$9</f>
        <v>860.60880000000009</v>
      </c>
      <c r="K22" s="13">
        <f>'time period'!Y21*'Factoring table'!$D$9</f>
        <v>0</v>
      </c>
      <c r="L22" s="13">
        <f>'time period'!Z21*'Factoring table'!$D$9</f>
        <v>0</v>
      </c>
      <c r="M22" s="13">
        <f>'time period'!AA21*'Factoring table'!$D$9</f>
        <v>0</v>
      </c>
      <c r="O22">
        <v>5</v>
      </c>
      <c r="P22" s="13">
        <f>'time period'!Q21*'Factoring table'!$D$10</f>
        <v>2.3999000000000006</v>
      </c>
      <c r="Q22" s="13">
        <f>'time period'!R21*'Factoring table'!$D$10</f>
        <v>152.07910000000001</v>
      </c>
      <c r="R22" s="13">
        <f>'time period'!S21*'Factoring table'!$D$10</f>
        <v>673.62630000000001</v>
      </c>
      <c r="S22" s="13">
        <f>'time period'!T21*'Factoring table'!$D$10</f>
        <v>155.45760000000001</v>
      </c>
      <c r="T22" s="13">
        <f>'time period'!U21*'Factoring table'!$D$10</f>
        <v>252.8982</v>
      </c>
      <c r="U22" s="13">
        <f>'time period'!V21*'Factoring table'!$D$10</f>
        <v>0.11650000000000001</v>
      </c>
      <c r="V22" s="13">
        <f>'time period'!W21*'Factoring table'!$D$10</f>
        <v>0.11650000000000001</v>
      </c>
      <c r="W22" s="13">
        <f>'time period'!X21*'Factoring table'!$D$10</f>
        <v>95.623200000000011</v>
      </c>
      <c r="X22" s="13">
        <f>'time period'!Y21*'Factoring table'!$D$10</f>
        <v>0</v>
      </c>
      <c r="Y22" s="13">
        <f>'time period'!Z21*'Factoring table'!$D$10</f>
        <v>0</v>
      </c>
      <c r="Z22" s="13">
        <f>'time period'!AA21*'Factoring table'!$D$10</f>
        <v>0</v>
      </c>
      <c r="AB22">
        <v>5</v>
      </c>
      <c r="AC22" s="13">
        <v>9.3200000000000005E-2</v>
      </c>
      <c r="AD22" s="13">
        <v>1.1883000000000001</v>
      </c>
      <c r="AE22" s="13">
        <v>340.87900000000002</v>
      </c>
      <c r="AF22" s="13">
        <v>4.2872000000000003</v>
      </c>
      <c r="AG22" s="13">
        <v>252.8982</v>
      </c>
      <c r="AH22" s="13">
        <v>2.3300000000000001E-2</v>
      </c>
      <c r="AI22" s="13">
        <v>0</v>
      </c>
      <c r="AJ22" s="13">
        <v>52.634700000000002</v>
      </c>
      <c r="AK22" s="13">
        <v>4.6600000000000003E-2</v>
      </c>
      <c r="AL22" s="13">
        <v>0</v>
      </c>
      <c r="AM22" s="13">
        <v>0</v>
      </c>
      <c r="AO22">
        <v>5</v>
      </c>
      <c r="AP22" s="13">
        <f t="shared" si="2"/>
        <v>21.692300000000003</v>
      </c>
      <c r="AQ22" s="13">
        <f t="shared" si="2"/>
        <v>1369.9002000000003</v>
      </c>
      <c r="AR22" s="13">
        <f t="shared" si="2"/>
        <v>6403.5156999999999</v>
      </c>
      <c r="AS22" s="13">
        <f t="shared" si="2"/>
        <v>1403.4056</v>
      </c>
      <c r="AT22" s="13">
        <f t="shared" si="2"/>
        <v>2528.982</v>
      </c>
      <c r="AU22" s="13">
        <f t="shared" si="2"/>
        <v>1.0718000000000001</v>
      </c>
      <c r="AV22" s="13">
        <f t="shared" si="2"/>
        <v>1.0485</v>
      </c>
      <c r="AW22" s="13">
        <f t="shared" si="2"/>
        <v>913.24350000000004</v>
      </c>
      <c r="AX22" s="13">
        <f t="shared" si="2"/>
        <v>4.6600000000000003E-2</v>
      </c>
      <c r="AY22" s="13">
        <f t="shared" si="2"/>
        <v>0</v>
      </c>
      <c r="AZ22" s="13">
        <f t="shared" si="2"/>
        <v>0</v>
      </c>
    </row>
    <row r="23" spans="2:52" x14ac:dyDescent="0.3">
      <c r="B23">
        <v>6</v>
      </c>
      <c r="C23" s="13">
        <f>'time period'!Q22*'Factoring table'!$D$9</f>
        <v>1.0485</v>
      </c>
      <c r="D23" s="13">
        <f>'time period'!R22*'Factoring table'!$D$9</f>
        <v>14.259600000000001</v>
      </c>
      <c r="E23" s="13">
        <f>'time period'!S22*'Factoring table'!$D$9</f>
        <v>0</v>
      </c>
      <c r="F23" s="13">
        <f>'time period'!T22*'Factoring table'!$D$9</f>
        <v>4.8231000000000002</v>
      </c>
      <c r="G23" s="13">
        <f>'time period'!U22*'Factoring table'!$D$9</f>
        <v>0.20970000000000003</v>
      </c>
      <c r="H23" s="13">
        <f>'time period'!V22*'Factoring table'!$D$9</f>
        <v>74089.526400000017</v>
      </c>
      <c r="I23" s="13">
        <f>'time period'!W22*'Factoring table'!$D$9</f>
        <v>27.261000000000003</v>
      </c>
      <c r="J23" s="13">
        <f>'time period'!X22*'Factoring table'!$D$9</f>
        <v>0</v>
      </c>
      <c r="K23" s="13">
        <f>'time period'!Y22*'Factoring table'!$D$9</f>
        <v>0</v>
      </c>
      <c r="L23" s="13">
        <f>'time period'!Z22*'Factoring table'!$D$9</f>
        <v>0</v>
      </c>
      <c r="M23" s="13">
        <f>'time period'!AA22*'Factoring table'!$D$9</f>
        <v>0</v>
      </c>
      <c r="O23">
        <v>6</v>
      </c>
      <c r="P23" s="13">
        <f>'time period'!Q22*'Factoring table'!$D$10</f>
        <v>0.11650000000000001</v>
      </c>
      <c r="Q23" s="13">
        <f>'time period'!R22*'Factoring table'!$D$10</f>
        <v>1.5844000000000003</v>
      </c>
      <c r="R23" s="13">
        <f>'time period'!S22*'Factoring table'!$D$10</f>
        <v>0</v>
      </c>
      <c r="S23" s="13">
        <f>'time period'!T22*'Factoring table'!$D$10</f>
        <v>0.53590000000000004</v>
      </c>
      <c r="T23" s="13">
        <f>'time period'!U22*'Factoring table'!$D$10</f>
        <v>2.3300000000000001E-2</v>
      </c>
      <c r="U23" s="13">
        <f>'time period'!V22*'Factoring table'!$D$10</f>
        <v>8232.1696000000011</v>
      </c>
      <c r="V23" s="13">
        <f>'time period'!W22*'Factoring table'!$D$10</f>
        <v>3.0290000000000004</v>
      </c>
      <c r="W23" s="13">
        <f>'time period'!X22*'Factoring table'!$D$10</f>
        <v>0</v>
      </c>
      <c r="X23" s="13">
        <f>'time period'!Y22*'Factoring table'!$D$10</f>
        <v>0</v>
      </c>
      <c r="Y23" s="13">
        <f>'time period'!Z22*'Factoring table'!$D$10</f>
        <v>0</v>
      </c>
      <c r="Z23" s="13">
        <f>'time period'!AA22*'Factoring table'!$D$10</f>
        <v>0</v>
      </c>
      <c r="AB23">
        <v>6</v>
      </c>
      <c r="AC23" s="13">
        <v>34.111200000000004</v>
      </c>
      <c r="AD23" s="13">
        <v>33.598599999999998</v>
      </c>
      <c r="AE23" s="13">
        <v>0</v>
      </c>
      <c r="AF23" s="13">
        <v>24.511600000000001</v>
      </c>
      <c r="AG23" s="13">
        <v>0.11650000000000001</v>
      </c>
      <c r="AH23" s="13">
        <v>8232.1696000000011</v>
      </c>
      <c r="AI23" s="13">
        <v>430.04810000000009</v>
      </c>
      <c r="AJ23" s="13">
        <v>1.8174000000000001</v>
      </c>
      <c r="AK23" s="13">
        <v>3.9377000000000004</v>
      </c>
      <c r="AL23" s="13">
        <v>0</v>
      </c>
      <c r="AM23" s="13">
        <v>2.3300000000000001E-2</v>
      </c>
      <c r="AO23">
        <v>6</v>
      </c>
      <c r="AP23" s="13">
        <f t="shared" si="2"/>
        <v>35.159700000000001</v>
      </c>
      <c r="AQ23" s="13">
        <f t="shared" si="2"/>
        <v>47.858199999999997</v>
      </c>
      <c r="AR23" s="13">
        <f t="shared" si="2"/>
        <v>0</v>
      </c>
      <c r="AS23" s="13">
        <f t="shared" si="2"/>
        <v>29.334700000000002</v>
      </c>
      <c r="AT23" s="13">
        <f t="shared" si="2"/>
        <v>0.32620000000000005</v>
      </c>
      <c r="AU23" s="13">
        <f t="shared" si="2"/>
        <v>82321.696000000025</v>
      </c>
      <c r="AV23" s="13">
        <f t="shared" si="2"/>
        <v>457.30910000000011</v>
      </c>
      <c r="AW23" s="13">
        <f t="shared" si="2"/>
        <v>1.8174000000000001</v>
      </c>
      <c r="AX23" s="13">
        <f t="shared" si="2"/>
        <v>3.9377000000000004</v>
      </c>
      <c r="AY23" s="13">
        <f t="shared" si="2"/>
        <v>0</v>
      </c>
      <c r="AZ23" s="13">
        <f t="shared" si="2"/>
        <v>2.3300000000000001E-2</v>
      </c>
    </row>
    <row r="24" spans="2:52" x14ac:dyDescent="0.3">
      <c r="B24">
        <v>7</v>
      </c>
      <c r="C24" s="13">
        <f>'time period'!Q23*'Factoring table'!$D$9</f>
        <v>0.20970000000000003</v>
      </c>
      <c r="D24" s="13">
        <f>'time period'!R23*'Factoring table'!$D$9</f>
        <v>88.912800000000004</v>
      </c>
      <c r="E24" s="13">
        <f>'time period'!S23*'Factoring table'!$D$9</f>
        <v>0</v>
      </c>
      <c r="F24" s="13">
        <f>'time period'!T23*'Factoring table'!$D$9</f>
        <v>21760.149600000001</v>
      </c>
      <c r="G24" s="13">
        <f>'time period'!U23*'Factoring table'!$D$9</f>
        <v>0</v>
      </c>
      <c r="H24" s="13">
        <f>'time period'!V23*'Factoring table'!$D$9</f>
        <v>3870.4329000000007</v>
      </c>
      <c r="I24" s="13">
        <f>'time period'!W23*'Factoring table'!$D$9</f>
        <v>7858.2978000000012</v>
      </c>
      <c r="J24" s="13">
        <f>'time period'!X23*'Factoring table'!$D$9</f>
        <v>0</v>
      </c>
      <c r="K24" s="13">
        <f>'time period'!Y23*'Factoring table'!$D$9</f>
        <v>0</v>
      </c>
      <c r="L24" s="13">
        <f>'time period'!Z23*'Factoring table'!$D$9</f>
        <v>0</v>
      </c>
      <c r="M24" s="13">
        <f>'time period'!AA23*'Factoring table'!$D$9</f>
        <v>0</v>
      </c>
      <c r="O24">
        <v>7</v>
      </c>
      <c r="P24" s="13">
        <f>'time period'!Q23*'Factoring table'!$D$10</f>
        <v>2.3300000000000001E-2</v>
      </c>
      <c r="Q24" s="13">
        <f>'time period'!R23*'Factoring table'!$D$10</f>
        <v>9.8792000000000009</v>
      </c>
      <c r="R24" s="13">
        <f>'time period'!S23*'Factoring table'!$D$10</f>
        <v>0</v>
      </c>
      <c r="S24" s="13">
        <f>'time period'!T23*'Factoring table'!$D$10</f>
        <v>2417.7944000000002</v>
      </c>
      <c r="T24" s="13">
        <f>'time period'!U23*'Factoring table'!$D$10</f>
        <v>0</v>
      </c>
      <c r="U24" s="13">
        <f>'time period'!V23*'Factoring table'!$D$10</f>
        <v>430.04810000000009</v>
      </c>
      <c r="V24" s="13">
        <f>'time period'!W23*'Factoring table'!$D$10</f>
        <v>873.14420000000018</v>
      </c>
      <c r="W24" s="13">
        <f>'time period'!X23*'Factoring table'!$D$10</f>
        <v>0</v>
      </c>
      <c r="X24" s="13">
        <f>'time period'!Y23*'Factoring table'!$D$10</f>
        <v>0</v>
      </c>
      <c r="Y24" s="13">
        <f>'time period'!Z23*'Factoring table'!$D$10</f>
        <v>0</v>
      </c>
      <c r="Z24" s="13">
        <f>'time period'!AA23*'Factoring table'!$D$10</f>
        <v>0</v>
      </c>
      <c r="AB24">
        <v>7</v>
      </c>
      <c r="AC24" s="13">
        <v>4.6600000000000003E-2</v>
      </c>
      <c r="AD24" s="13">
        <v>1.2815000000000003</v>
      </c>
      <c r="AE24" s="13">
        <v>0</v>
      </c>
      <c r="AF24" s="13">
        <v>1557.3487000000002</v>
      </c>
      <c r="AG24" s="13">
        <v>0.11650000000000001</v>
      </c>
      <c r="AH24" s="13">
        <v>3.0290000000000004</v>
      </c>
      <c r="AI24" s="13">
        <v>873.14420000000018</v>
      </c>
      <c r="AJ24" s="13">
        <v>9.3200000000000005E-2</v>
      </c>
      <c r="AK24" s="13">
        <v>0.11650000000000001</v>
      </c>
      <c r="AL24" s="13">
        <v>0</v>
      </c>
      <c r="AM24" s="13">
        <v>0</v>
      </c>
      <c r="AO24">
        <v>7</v>
      </c>
      <c r="AP24" s="13">
        <f t="shared" si="2"/>
        <v>0.25630000000000003</v>
      </c>
      <c r="AQ24" s="13">
        <f t="shared" si="2"/>
        <v>90.194299999999998</v>
      </c>
      <c r="AR24" s="13">
        <f t="shared" si="2"/>
        <v>0</v>
      </c>
      <c r="AS24" s="13">
        <f t="shared" si="2"/>
        <v>23317.498299999999</v>
      </c>
      <c r="AT24" s="13">
        <f t="shared" si="2"/>
        <v>0.11650000000000001</v>
      </c>
      <c r="AU24" s="13">
        <f t="shared" si="2"/>
        <v>3873.4619000000007</v>
      </c>
      <c r="AV24" s="13">
        <f t="shared" si="2"/>
        <v>8731.4420000000009</v>
      </c>
      <c r="AW24" s="13">
        <f t="shared" si="2"/>
        <v>9.3200000000000005E-2</v>
      </c>
      <c r="AX24" s="13">
        <f t="shared" si="2"/>
        <v>0.11650000000000001</v>
      </c>
      <c r="AY24" s="13">
        <f t="shared" si="2"/>
        <v>0</v>
      </c>
      <c r="AZ24" s="13">
        <f t="shared" si="2"/>
        <v>0</v>
      </c>
    </row>
    <row r="25" spans="2:52" x14ac:dyDescent="0.3">
      <c r="B25">
        <v>8</v>
      </c>
      <c r="C25" s="13">
        <f>'time period'!Q24*'Factoring table'!$D$9</f>
        <v>1453.6404000000002</v>
      </c>
      <c r="D25" s="13">
        <f>'time period'!R24*'Factoring table'!$D$9</f>
        <v>16011.6435</v>
      </c>
      <c r="E25" s="13">
        <f>'time period'!S24*'Factoring table'!$D$9</f>
        <v>2295.5859000000005</v>
      </c>
      <c r="F25" s="13">
        <f>'time period'!T24*'Factoring table'!$D$9</f>
        <v>88.493400000000008</v>
      </c>
      <c r="G25" s="13">
        <f>'time period'!U24*'Factoring table'!$D$9</f>
        <v>473.71229999999997</v>
      </c>
      <c r="H25" s="13">
        <f>'time period'!V24*'Factoring table'!$D$9</f>
        <v>16.3566</v>
      </c>
      <c r="I25" s="13">
        <f>'time period'!W24*'Factoring table'!$D$9</f>
        <v>0.8388000000000001</v>
      </c>
      <c r="J25" s="13">
        <f>'time period'!X24*'Factoring table'!$D$9</f>
        <v>48204.3681</v>
      </c>
      <c r="K25" s="13">
        <f>'time period'!Y24*'Factoring table'!$D$9</f>
        <v>3.5649000000000002</v>
      </c>
      <c r="L25" s="13">
        <f>'time period'!Z24*'Factoring table'!$D$9</f>
        <v>0.20970000000000003</v>
      </c>
      <c r="M25" s="13">
        <f>'time period'!AA24*'Factoring table'!$D$9</f>
        <v>0.6291000000000001</v>
      </c>
      <c r="O25">
        <v>8</v>
      </c>
      <c r="P25" s="13">
        <f>'time period'!Q24*'Factoring table'!$D$10</f>
        <v>161.51560000000003</v>
      </c>
      <c r="Q25" s="13">
        <f>'time period'!R24*'Factoring table'!$D$10</f>
        <v>1779.0715</v>
      </c>
      <c r="R25" s="13">
        <f>'time period'!S24*'Factoring table'!$D$10</f>
        <v>255.06510000000003</v>
      </c>
      <c r="S25" s="13">
        <f>'time period'!T24*'Factoring table'!$D$10</f>
        <v>9.8326000000000011</v>
      </c>
      <c r="T25" s="13">
        <f>'time period'!U24*'Factoring table'!$D$10</f>
        <v>52.634700000000002</v>
      </c>
      <c r="U25" s="13">
        <f>'time period'!V24*'Factoring table'!$D$10</f>
        <v>1.8174000000000001</v>
      </c>
      <c r="V25" s="13">
        <f>'time period'!W24*'Factoring table'!$D$10</f>
        <v>9.3200000000000005E-2</v>
      </c>
      <c r="W25" s="13">
        <f>'time period'!X24*'Factoring table'!$D$10</f>
        <v>5356.0409</v>
      </c>
      <c r="X25" s="13">
        <f>'time period'!Y24*'Factoring table'!$D$10</f>
        <v>0.39610000000000006</v>
      </c>
      <c r="Y25" s="13">
        <f>'time period'!Z24*'Factoring table'!$D$10</f>
        <v>2.3300000000000001E-2</v>
      </c>
      <c r="Z25" s="13">
        <f>'time period'!AA24*'Factoring table'!$D$10</f>
        <v>6.9900000000000004E-2</v>
      </c>
      <c r="AB25">
        <v>8</v>
      </c>
      <c r="AC25" s="13">
        <v>7.0832000000000015</v>
      </c>
      <c r="AD25" s="13">
        <v>19.152600000000003</v>
      </c>
      <c r="AE25" s="13">
        <v>104.89660000000002</v>
      </c>
      <c r="AF25" s="13">
        <v>0.4194</v>
      </c>
      <c r="AG25" s="13">
        <v>95.623200000000011</v>
      </c>
      <c r="AH25" s="13">
        <v>0</v>
      </c>
      <c r="AI25" s="13">
        <v>0</v>
      </c>
      <c r="AJ25" s="13">
        <v>5356.0409</v>
      </c>
      <c r="AK25" s="13">
        <v>129.71110000000002</v>
      </c>
      <c r="AL25" s="13">
        <v>2.3300000000000001E-2</v>
      </c>
      <c r="AM25" s="13">
        <v>0.34950000000000003</v>
      </c>
      <c r="AO25">
        <v>8</v>
      </c>
      <c r="AP25" s="13">
        <f t="shared" si="2"/>
        <v>1460.7236000000003</v>
      </c>
      <c r="AQ25" s="13">
        <f t="shared" si="2"/>
        <v>16030.7961</v>
      </c>
      <c r="AR25" s="13">
        <f t="shared" si="2"/>
        <v>2400.4825000000005</v>
      </c>
      <c r="AS25" s="13">
        <f t="shared" si="2"/>
        <v>88.912800000000004</v>
      </c>
      <c r="AT25" s="13">
        <f t="shared" si="2"/>
        <v>569.33550000000002</v>
      </c>
      <c r="AU25" s="13">
        <f t="shared" si="2"/>
        <v>16.3566</v>
      </c>
      <c r="AV25" s="13">
        <f t="shared" si="2"/>
        <v>0.8388000000000001</v>
      </c>
      <c r="AW25" s="13">
        <f t="shared" si="2"/>
        <v>53560.409</v>
      </c>
      <c r="AX25" s="13">
        <f t="shared" si="2"/>
        <v>133.27600000000001</v>
      </c>
      <c r="AY25" s="13">
        <f t="shared" si="2"/>
        <v>0.23300000000000004</v>
      </c>
      <c r="AZ25" s="13">
        <f t="shared" si="2"/>
        <v>0.97860000000000014</v>
      </c>
    </row>
    <row r="26" spans="2:52" x14ac:dyDescent="0.3">
      <c r="B26">
        <v>9</v>
      </c>
      <c r="C26" s="13">
        <f>'time period'!Q25*'Factoring table'!$D$9</f>
        <v>1600.8498000000002</v>
      </c>
      <c r="D26" s="13">
        <f>'time period'!R25*'Factoring table'!$D$9</f>
        <v>1939.0959</v>
      </c>
      <c r="E26" s="13">
        <f>'time period'!S25*'Factoring table'!$D$9</f>
        <v>12.582000000000001</v>
      </c>
      <c r="F26" s="13">
        <f>'time period'!T25*'Factoring table'!$D$9</f>
        <v>36.068400000000004</v>
      </c>
      <c r="G26" s="13">
        <f>'time period'!U25*'Factoring table'!$D$9</f>
        <v>0.41940000000000005</v>
      </c>
      <c r="H26" s="13">
        <f>'time period'!V25*'Factoring table'!$D$9</f>
        <v>35.439300000000003</v>
      </c>
      <c r="I26" s="13">
        <f>'time period'!W25*'Factoring table'!$D$9</f>
        <v>1.0485</v>
      </c>
      <c r="J26" s="13">
        <f>'time period'!X25*'Factoring table'!$D$9</f>
        <v>1167.3999000000001</v>
      </c>
      <c r="K26" s="13">
        <f>'time period'!Y25*'Factoring table'!$D$9</f>
        <v>7.7589000000000006</v>
      </c>
      <c r="L26" s="13">
        <f>'time period'!Z25*'Factoring table'!$D$9</f>
        <v>143.85420000000002</v>
      </c>
      <c r="M26" s="13">
        <f>'time period'!AA25*'Factoring table'!$D$9</f>
        <v>5610.5235000000002</v>
      </c>
      <c r="O26">
        <v>9</v>
      </c>
      <c r="P26" s="13">
        <f>'time period'!Q25*'Factoring table'!$D$10</f>
        <v>177.87220000000002</v>
      </c>
      <c r="Q26" s="13">
        <f>'time period'!R25*'Factoring table'!$D$10</f>
        <v>215.45510000000002</v>
      </c>
      <c r="R26" s="13">
        <f>'time period'!S25*'Factoring table'!$D$10</f>
        <v>1.3980000000000001</v>
      </c>
      <c r="S26" s="13">
        <f>'time period'!T25*'Factoring table'!$D$10</f>
        <v>4.0076000000000001</v>
      </c>
      <c r="T26" s="13">
        <f>'time period'!U25*'Factoring table'!$D$10</f>
        <v>4.6600000000000003E-2</v>
      </c>
      <c r="U26" s="13">
        <f>'time period'!V25*'Factoring table'!$D$10</f>
        <v>3.9377000000000004</v>
      </c>
      <c r="V26" s="13">
        <f>'time period'!W25*'Factoring table'!$D$10</f>
        <v>0.11650000000000001</v>
      </c>
      <c r="W26" s="13">
        <f>'time period'!X25*'Factoring table'!$D$10</f>
        <v>129.71110000000002</v>
      </c>
      <c r="X26" s="13">
        <f>'time period'!Y25*'Factoring table'!$D$10</f>
        <v>0.86210000000000009</v>
      </c>
      <c r="Y26" s="13">
        <f>'time period'!Z25*'Factoring table'!$D$10</f>
        <v>15.983800000000002</v>
      </c>
      <c r="Z26" s="13">
        <f>'time period'!AA25*'Factoring table'!$D$10</f>
        <v>623.39150000000006</v>
      </c>
      <c r="AB26">
        <v>9</v>
      </c>
      <c r="AC26" s="13">
        <v>1.0951000000000002</v>
      </c>
      <c r="AD26" s="13">
        <v>6.9900000000000004E-2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0.39610000000000006</v>
      </c>
      <c r="AK26" s="13">
        <v>0.86210000000000009</v>
      </c>
      <c r="AL26" s="13">
        <v>182.25260000000003</v>
      </c>
      <c r="AM26" s="13">
        <v>1080.0016000000003</v>
      </c>
      <c r="AO26">
        <v>9</v>
      </c>
      <c r="AP26" s="13">
        <f t="shared" si="2"/>
        <v>1601.9449000000002</v>
      </c>
      <c r="AQ26" s="13">
        <f t="shared" si="2"/>
        <v>1939.1658</v>
      </c>
      <c r="AR26" s="13">
        <f t="shared" si="2"/>
        <v>12.582000000000001</v>
      </c>
      <c r="AS26" s="13">
        <f t="shared" si="2"/>
        <v>36.068400000000004</v>
      </c>
      <c r="AT26" s="13">
        <f t="shared" si="2"/>
        <v>0.41940000000000005</v>
      </c>
      <c r="AU26" s="13">
        <f t="shared" si="2"/>
        <v>35.439300000000003</v>
      </c>
      <c r="AV26" s="13">
        <f t="shared" si="2"/>
        <v>1.0485</v>
      </c>
      <c r="AW26" s="13">
        <f t="shared" si="2"/>
        <v>1167.796</v>
      </c>
      <c r="AX26" s="13">
        <f t="shared" si="2"/>
        <v>8.6210000000000004</v>
      </c>
      <c r="AY26" s="13">
        <f t="shared" si="2"/>
        <v>326.10680000000002</v>
      </c>
      <c r="AZ26" s="13">
        <f t="shared" si="2"/>
        <v>6690.5251000000007</v>
      </c>
    </row>
    <row r="27" spans="2:52" x14ac:dyDescent="0.3">
      <c r="B27">
        <v>10</v>
      </c>
      <c r="C27" s="13">
        <f>'time period'!Q26*'Factoring table'!$D$9</f>
        <v>7.9686000000000012</v>
      </c>
      <c r="D27" s="13">
        <f>'time period'!R26*'Factoring table'!$D$9</f>
        <v>0.41940000000000005</v>
      </c>
      <c r="E27" s="13">
        <f>'time period'!S26*'Factoring table'!$D$9</f>
        <v>0</v>
      </c>
      <c r="F27" s="13">
        <f>'time period'!T26*'Factoring table'!$D$9</f>
        <v>0</v>
      </c>
      <c r="G27" s="13">
        <f>'time period'!U26*'Factoring table'!$D$9</f>
        <v>0</v>
      </c>
      <c r="H27" s="13">
        <f>'time period'!V26*'Factoring table'!$D$9</f>
        <v>0</v>
      </c>
      <c r="I27" s="13">
        <f>'time period'!W26*'Factoring table'!$D$9</f>
        <v>0</v>
      </c>
      <c r="J27" s="13">
        <f>'time period'!X26*'Factoring table'!$D$9</f>
        <v>0.20970000000000003</v>
      </c>
      <c r="K27" s="13">
        <f>'time period'!Y26*'Factoring table'!$D$9</f>
        <v>1640.2734</v>
      </c>
      <c r="L27" s="13">
        <f>'time period'!Z26*'Factoring table'!$D$9</f>
        <v>11252.502</v>
      </c>
      <c r="M27" s="13">
        <f>'time period'!AA26*'Factoring table'!$D$9</f>
        <v>412.27020000000005</v>
      </c>
      <c r="O27">
        <v>10</v>
      </c>
      <c r="P27" s="13">
        <f>'time period'!Q26*'Factoring table'!$D$10</f>
        <v>0.88540000000000019</v>
      </c>
      <c r="Q27" s="13">
        <f>'time period'!R26*'Factoring table'!$D$10</f>
        <v>4.6600000000000003E-2</v>
      </c>
      <c r="R27" s="13">
        <f>'time period'!S26*'Factoring table'!$D$10</f>
        <v>0</v>
      </c>
      <c r="S27" s="13">
        <f>'time period'!T26*'Factoring table'!$D$10</f>
        <v>0</v>
      </c>
      <c r="T27" s="13">
        <f>'time period'!U26*'Factoring table'!$D$10</f>
        <v>0</v>
      </c>
      <c r="U27" s="13">
        <f>'time period'!V26*'Factoring table'!$D$10</f>
        <v>0</v>
      </c>
      <c r="V27" s="13">
        <f>'time period'!W26*'Factoring table'!$D$10</f>
        <v>0</v>
      </c>
      <c r="W27" s="13">
        <f>'time period'!X26*'Factoring table'!$D$10</f>
        <v>2.3300000000000001E-2</v>
      </c>
      <c r="X27" s="13">
        <f>'time period'!Y26*'Factoring table'!$D$10</f>
        <v>182.25260000000003</v>
      </c>
      <c r="Y27" s="13">
        <f>'time period'!Z26*'Factoring table'!$D$10</f>
        <v>1250.2780000000002</v>
      </c>
      <c r="Z27" s="13">
        <f>'time period'!AA26*'Factoring table'!$D$10</f>
        <v>45.807800000000007</v>
      </c>
      <c r="AB27">
        <v>10</v>
      </c>
      <c r="AC27" s="13">
        <v>0</v>
      </c>
      <c r="AD27" s="13">
        <v>0</v>
      </c>
      <c r="AE27" s="13">
        <v>0</v>
      </c>
      <c r="AF27" s="13">
        <v>2.3300000000000001E-2</v>
      </c>
      <c r="AG27" s="13">
        <v>0</v>
      </c>
      <c r="AH27" s="13">
        <v>0</v>
      </c>
      <c r="AI27" s="13">
        <v>0</v>
      </c>
      <c r="AJ27" s="13">
        <v>2.3300000000000001E-2</v>
      </c>
      <c r="AK27" s="13">
        <v>15.983800000000002</v>
      </c>
      <c r="AL27" s="13">
        <v>1250.2780000000002</v>
      </c>
      <c r="AM27" s="13">
        <v>4.4270000000000005</v>
      </c>
      <c r="AO27">
        <v>10</v>
      </c>
      <c r="AP27" s="13">
        <f t="shared" si="2"/>
        <v>7.9686000000000012</v>
      </c>
      <c r="AQ27" s="13">
        <f t="shared" si="2"/>
        <v>0.41940000000000005</v>
      </c>
      <c r="AR27" s="13">
        <f t="shared" si="2"/>
        <v>0</v>
      </c>
      <c r="AS27" s="13">
        <f t="shared" si="2"/>
        <v>2.3300000000000001E-2</v>
      </c>
      <c r="AT27" s="13">
        <f t="shared" si="2"/>
        <v>0</v>
      </c>
      <c r="AU27" s="13">
        <f t="shared" si="2"/>
        <v>0</v>
      </c>
      <c r="AV27" s="13">
        <f t="shared" si="2"/>
        <v>0</v>
      </c>
      <c r="AW27" s="13">
        <f t="shared" si="2"/>
        <v>0.23300000000000004</v>
      </c>
      <c r="AX27" s="13">
        <f t="shared" si="2"/>
        <v>1656.2572</v>
      </c>
      <c r="AY27" s="13">
        <f t="shared" si="2"/>
        <v>12502.78</v>
      </c>
      <c r="AZ27" s="13">
        <f t="shared" si="2"/>
        <v>416.69720000000007</v>
      </c>
    </row>
    <row r="28" spans="2:52" x14ac:dyDescent="0.3">
      <c r="B28">
        <v>11</v>
      </c>
      <c r="C28" s="13">
        <f>'time period'!Q27*'Factoring table'!$D$9</f>
        <v>1864.2329999999999</v>
      </c>
      <c r="D28" s="13">
        <f>'time period'!R27*'Factoring table'!$D$9</f>
        <v>4.8231000000000002</v>
      </c>
      <c r="E28" s="13">
        <f>'time period'!S27*'Factoring table'!$D$9</f>
        <v>0.20970000000000003</v>
      </c>
      <c r="F28" s="13">
        <f>'time period'!T27*'Factoring table'!$D$9</f>
        <v>0</v>
      </c>
      <c r="G28" s="13">
        <f>'time period'!U27*'Factoring table'!$D$9</f>
        <v>0</v>
      </c>
      <c r="H28" s="13">
        <f>'time period'!V27*'Factoring table'!$D$9</f>
        <v>0.20970000000000003</v>
      </c>
      <c r="I28" s="13">
        <f>'time period'!W27*'Factoring table'!$D$9</f>
        <v>0</v>
      </c>
      <c r="J28" s="13">
        <f>'time period'!X27*'Factoring table'!$D$9</f>
        <v>3.1455000000000002</v>
      </c>
      <c r="K28" s="13">
        <f>'time period'!Y27*'Factoring table'!$D$9</f>
        <v>9720.0144000000018</v>
      </c>
      <c r="L28" s="13">
        <f>'time period'!Z27*'Factoring table'!$D$9</f>
        <v>39.843000000000004</v>
      </c>
      <c r="M28" s="13">
        <f>'time period'!AA27*'Factoring table'!$D$9</f>
        <v>5300.7966000000006</v>
      </c>
      <c r="O28">
        <v>11</v>
      </c>
      <c r="P28" s="13">
        <f>'time period'!Q27*'Factoring table'!$D$10</f>
        <v>207.137</v>
      </c>
      <c r="Q28" s="13">
        <f>'time period'!R27*'Factoring table'!$D$10</f>
        <v>0.53590000000000004</v>
      </c>
      <c r="R28" s="13">
        <f>'time period'!S27*'Factoring table'!$D$10</f>
        <v>2.3300000000000001E-2</v>
      </c>
      <c r="S28" s="13">
        <f>'time period'!T27*'Factoring table'!$D$10</f>
        <v>0</v>
      </c>
      <c r="T28" s="13">
        <f>'time period'!U27*'Factoring table'!$D$10</f>
        <v>0</v>
      </c>
      <c r="U28" s="13">
        <f>'time period'!V27*'Factoring table'!$D$10</f>
        <v>2.3300000000000001E-2</v>
      </c>
      <c r="V28" s="13">
        <f>'time period'!W27*'Factoring table'!$D$10</f>
        <v>0</v>
      </c>
      <c r="W28" s="13">
        <f>'time period'!X27*'Factoring table'!$D$10</f>
        <v>0.34950000000000003</v>
      </c>
      <c r="X28" s="13">
        <f>'time period'!Y27*'Factoring table'!$D$10</f>
        <v>1080.0016000000003</v>
      </c>
      <c r="Y28" s="13">
        <f>'time period'!Z27*'Factoring table'!$D$10</f>
        <v>4.4270000000000005</v>
      </c>
      <c r="Z28" s="13">
        <f>'time period'!AA27*'Factoring table'!$D$10</f>
        <v>588.9774000000001</v>
      </c>
      <c r="AB28">
        <v>11</v>
      </c>
      <c r="AC28" s="13">
        <v>3.6581000000000006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6.9900000000000004E-2</v>
      </c>
      <c r="AK28" s="13">
        <v>623.39150000000006</v>
      </c>
      <c r="AL28" s="13">
        <v>45.807800000000007</v>
      </c>
      <c r="AM28" s="13">
        <v>588.9774000000001</v>
      </c>
      <c r="AO28">
        <v>11</v>
      </c>
      <c r="AP28" s="13">
        <f t="shared" si="2"/>
        <v>1867.8911000000001</v>
      </c>
      <c r="AQ28" s="13">
        <f t="shared" si="2"/>
        <v>4.8231000000000002</v>
      </c>
      <c r="AR28" s="13">
        <f t="shared" si="2"/>
        <v>0.20970000000000003</v>
      </c>
      <c r="AS28" s="13">
        <f t="shared" si="2"/>
        <v>0</v>
      </c>
      <c r="AT28" s="13">
        <f t="shared" si="2"/>
        <v>0</v>
      </c>
      <c r="AU28" s="13">
        <f t="shared" si="2"/>
        <v>0.20970000000000003</v>
      </c>
      <c r="AV28" s="13">
        <f t="shared" si="2"/>
        <v>0</v>
      </c>
      <c r="AW28" s="13">
        <f t="shared" si="2"/>
        <v>3.2154000000000003</v>
      </c>
      <c r="AX28" s="13">
        <f t="shared" si="2"/>
        <v>10343.405900000002</v>
      </c>
      <c r="AY28" s="13">
        <f t="shared" si="2"/>
        <v>85.650800000000004</v>
      </c>
      <c r="AZ28" s="13">
        <f t="shared" si="2"/>
        <v>5889.7740000000003</v>
      </c>
    </row>
    <row r="31" spans="2:52" x14ac:dyDescent="0.3">
      <c r="B31" t="s">
        <v>14</v>
      </c>
      <c r="C31">
        <v>1</v>
      </c>
      <c r="D31">
        <v>2</v>
      </c>
      <c r="E31">
        <v>3</v>
      </c>
      <c r="F31">
        <v>4</v>
      </c>
      <c r="G31">
        <v>5</v>
      </c>
      <c r="H31">
        <v>6</v>
      </c>
      <c r="I31">
        <v>7</v>
      </c>
      <c r="J31">
        <v>8</v>
      </c>
      <c r="K31">
        <v>9</v>
      </c>
      <c r="L31">
        <v>10</v>
      </c>
      <c r="M31">
        <v>11</v>
      </c>
      <c r="O31" t="s">
        <v>14</v>
      </c>
      <c r="P31">
        <v>1</v>
      </c>
      <c r="Q31">
        <v>2</v>
      </c>
      <c r="R31">
        <v>3</v>
      </c>
      <c r="S31">
        <v>4</v>
      </c>
      <c r="T31">
        <v>5</v>
      </c>
      <c r="U31">
        <v>6</v>
      </c>
      <c r="V31">
        <v>7</v>
      </c>
      <c r="W31">
        <v>8</v>
      </c>
      <c r="X31">
        <v>9</v>
      </c>
      <c r="Y31">
        <v>10</v>
      </c>
      <c r="Z31">
        <v>11</v>
      </c>
      <c r="AB31" t="s">
        <v>14</v>
      </c>
      <c r="AC31">
        <v>1</v>
      </c>
      <c r="AD31">
        <v>2</v>
      </c>
      <c r="AE31">
        <v>3</v>
      </c>
      <c r="AF31">
        <v>4</v>
      </c>
      <c r="AG31">
        <v>5</v>
      </c>
      <c r="AH31">
        <v>6</v>
      </c>
      <c r="AI31">
        <v>7</v>
      </c>
      <c r="AJ31">
        <v>8</v>
      </c>
      <c r="AK31">
        <v>9</v>
      </c>
      <c r="AL31">
        <v>10</v>
      </c>
      <c r="AM31">
        <v>11</v>
      </c>
      <c r="AO31" t="s">
        <v>14</v>
      </c>
      <c r="AP31">
        <v>1</v>
      </c>
      <c r="AQ31">
        <v>2</v>
      </c>
      <c r="AR31">
        <v>3</v>
      </c>
      <c r="AS31">
        <v>4</v>
      </c>
      <c r="AT31">
        <v>5</v>
      </c>
      <c r="AU31">
        <v>6</v>
      </c>
      <c r="AV31">
        <v>7</v>
      </c>
      <c r="AW31">
        <v>8</v>
      </c>
      <c r="AX31">
        <v>9</v>
      </c>
      <c r="AY31">
        <v>10</v>
      </c>
      <c r="AZ31">
        <v>11</v>
      </c>
    </row>
    <row r="32" spans="2:52" ht="15" thickBot="1" x14ac:dyDescent="0.35">
      <c r="B32">
        <v>1</v>
      </c>
      <c r="C32" s="13">
        <f>'time period'!Q31*'Factoring table'!$F$9</f>
        <v>471332.60100000002</v>
      </c>
      <c r="D32" s="13">
        <f>'time period'!R31*'Factoring table'!$F$9</f>
        <v>10486.746000000001</v>
      </c>
      <c r="E32" s="13">
        <f>'time period'!S31*'Factoring table'!$F$9</f>
        <v>1.1970000000000001</v>
      </c>
      <c r="F32" s="13">
        <f>'time period'!T31*'Factoring table'!$F$9</f>
        <v>72.675000000000011</v>
      </c>
      <c r="G32" s="13">
        <f>'time period'!U31*'Factoring table'!$F$9</f>
        <v>0.68400000000000005</v>
      </c>
      <c r="H32" s="13">
        <f>'time period'!V31*'Factoring table'!$F$9</f>
        <v>250.34400000000002</v>
      </c>
      <c r="I32" s="13">
        <f>'time period'!W31*'Factoring table'!$F$9</f>
        <v>0.34200000000000003</v>
      </c>
      <c r="J32" s="13">
        <f>'time period'!X31*'Factoring table'!$F$9</f>
        <v>51.984000000000002</v>
      </c>
      <c r="K32" s="13">
        <f>'time period'!Y31*'Factoring table'!$F$9</f>
        <v>8.0370000000000008</v>
      </c>
      <c r="L32" s="13">
        <f>'time period'!Z31*'Factoring table'!$F$9</f>
        <v>0</v>
      </c>
      <c r="M32" s="13">
        <f>'time period'!AA31*'Factoring table'!$F$9</f>
        <v>26.847000000000001</v>
      </c>
      <c r="O32">
        <v>1</v>
      </c>
      <c r="P32" s="13">
        <f>'time period'!Q31*'Factoring table'!$F$10</f>
        <v>471332.60100000002</v>
      </c>
      <c r="Q32" s="13">
        <f>'time period'!R31*'Factoring table'!$F$10</f>
        <v>10486.746000000001</v>
      </c>
      <c r="R32" s="13">
        <f>'time period'!S31*'Factoring table'!$F$10</f>
        <v>1.1970000000000001</v>
      </c>
      <c r="S32" s="13">
        <f>'time period'!T31*'Factoring table'!$F$10</f>
        <v>72.675000000000011</v>
      </c>
      <c r="T32" s="13">
        <f>'time period'!U31*'Factoring table'!$F$10</f>
        <v>0.68400000000000005</v>
      </c>
      <c r="U32" s="13">
        <f>'time period'!V31*'Factoring table'!$F$10</f>
        <v>250.34400000000002</v>
      </c>
      <c r="V32" s="13">
        <f>'time period'!W31*'Factoring table'!$F$10</f>
        <v>0.34200000000000003</v>
      </c>
      <c r="W32" s="13">
        <f>'time period'!X31*'Factoring table'!$F$10</f>
        <v>51.984000000000002</v>
      </c>
      <c r="X32" s="13">
        <f>'time period'!Y31*'Factoring table'!$F$10</f>
        <v>8.0370000000000008</v>
      </c>
      <c r="Y32" s="13">
        <f>'time period'!Z31*'Factoring table'!$F$10</f>
        <v>0</v>
      </c>
      <c r="Z32" s="13">
        <f>'time period'!AA31*'Factoring table'!$F$10</f>
        <v>26.847000000000001</v>
      </c>
      <c r="AB32">
        <v>1</v>
      </c>
      <c r="AC32" s="13">
        <f t="array" ref="AC32:AM42">TRANSPOSE(P32:Z42)</f>
        <v>471332.60100000002</v>
      </c>
      <c r="AD32" s="13">
        <v>1133.2170000000001</v>
      </c>
      <c r="AE32" s="13">
        <v>5.6430000000000007</v>
      </c>
      <c r="AF32" s="13">
        <v>23.598000000000003</v>
      </c>
      <c r="AG32" s="13">
        <v>17.613000000000003</v>
      </c>
      <c r="AH32" s="13">
        <v>0.85500000000000009</v>
      </c>
      <c r="AI32" s="13">
        <v>0.17100000000000001</v>
      </c>
      <c r="AJ32" s="13">
        <v>1185.3720000000001</v>
      </c>
      <c r="AK32" s="13">
        <v>1305.414</v>
      </c>
      <c r="AL32" s="13">
        <v>6.4980000000000002</v>
      </c>
      <c r="AM32" s="13">
        <v>1520.19</v>
      </c>
      <c r="AO32">
        <v>1</v>
      </c>
      <c r="AP32" s="13">
        <f t="shared" ref="AP32:AZ42" si="3">AC32+C32</f>
        <v>942665.20200000005</v>
      </c>
      <c r="AQ32" s="13">
        <f t="shared" si="3"/>
        <v>11619.963000000002</v>
      </c>
      <c r="AR32" s="13">
        <f t="shared" si="3"/>
        <v>6.8400000000000007</v>
      </c>
      <c r="AS32" s="13">
        <f t="shared" si="3"/>
        <v>96.27300000000001</v>
      </c>
      <c r="AT32" s="13">
        <f t="shared" si="3"/>
        <v>18.297000000000004</v>
      </c>
      <c r="AU32" s="13">
        <f t="shared" si="3"/>
        <v>251.19900000000001</v>
      </c>
      <c r="AV32" s="13">
        <f t="shared" si="3"/>
        <v>0.51300000000000001</v>
      </c>
      <c r="AW32" s="13">
        <f t="shared" si="3"/>
        <v>1237.356</v>
      </c>
      <c r="AX32" s="13">
        <f t="shared" si="3"/>
        <v>1313.451</v>
      </c>
      <c r="AY32" s="13">
        <f t="shared" si="3"/>
        <v>6.4980000000000002</v>
      </c>
      <c r="AZ32" s="13">
        <f t="shared" si="3"/>
        <v>1547.037</v>
      </c>
    </row>
    <row r="33" spans="2:52" ht="15" thickBot="1" x14ac:dyDescent="0.35">
      <c r="B33" s="12">
        <v>2</v>
      </c>
      <c r="C33" s="13">
        <f>'time period'!Q32*'Factoring table'!$F$9</f>
        <v>1133.2170000000001</v>
      </c>
      <c r="D33" s="13">
        <f>'time period'!R32*'Factoring table'!$F$9</f>
        <v>75547.457999999999</v>
      </c>
      <c r="E33" s="13">
        <f>'time period'!S32*'Factoring table'!$F$9</f>
        <v>6.8400000000000007</v>
      </c>
      <c r="F33" s="13">
        <f>'time period'!T32*'Factoring table'!$F$9</f>
        <v>6850.9440000000004</v>
      </c>
      <c r="G33" s="13">
        <f>'time period'!U32*'Factoring table'!$F$9</f>
        <v>8.7210000000000001</v>
      </c>
      <c r="H33" s="13">
        <f>'time period'!V32*'Factoring table'!$F$9</f>
        <v>246.58200000000002</v>
      </c>
      <c r="I33" s="13">
        <f>'time period'!W32*'Factoring table'!$F$9</f>
        <v>9.4050000000000011</v>
      </c>
      <c r="J33" s="13">
        <f>'time period'!X32*'Factoring table'!$F$9</f>
        <v>140.56200000000001</v>
      </c>
      <c r="K33" s="13">
        <f>'time period'!Y32*'Factoring table'!$F$9</f>
        <v>0.51300000000000001</v>
      </c>
      <c r="L33" s="13">
        <f>'time period'!Z32*'Factoring table'!$F$9</f>
        <v>0</v>
      </c>
      <c r="M33" s="13">
        <f>'time period'!AA32*'Factoring table'!$F$9</f>
        <v>0</v>
      </c>
      <c r="O33" s="12">
        <v>2</v>
      </c>
      <c r="P33" s="13">
        <f>'time period'!Q32*'Factoring table'!$F$10</f>
        <v>1133.2170000000001</v>
      </c>
      <c r="Q33" s="13">
        <f>'time period'!R32*'Factoring table'!$F$10</f>
        <v>75547.457999999999</v>
      </c>
      <c r="R33" s="13">
        <f>'time period'!S32*'Factoring table'!$F$10</f>
        <v>6.8400000000000007</v>
      </c>
      <c r="S33" s="13">
        <f>'time period'!T32*'Factoring table'!$F$10</f>
        <v>6850.9440000000004</v>
      </c>
      <c r="T33" s="13">
        <f>'time period'!U32*'Factoring table'!$F$10</f>
        <v>8.7210000000000001</v>
      </c>
      <c r="U33" s="13">
        <f>'time period'!V32*'Factoring table'!$F$10</f>
        <v>246.58200000000002</v>
      </c>
      <c r="V33" s="13">
        <f>'time period'!W32*'Factoring table'!$F$10</f>
        <v>9.4050000000000011</v>
      </c>
      <c r="W33" s="13">
        <f>'time period'!X32*'Factoring table'!$F$10</f>
        <v>140.56200000000001</v>
      </c>
      <c r="X33" s="13">
        <f>'time period'!Y32*'Factoring table'!$F$10</f>
        <v>0.51300000000000001</v>
      </c>
      <c r="Y33" s="13">
        <f>'time period'!Z32*'Factoring table'!$F$10</f>
        <v>0</v>
      </c>
      <c r="Z33" s="13">
        <f>'time period'!AA32*'Factoring table'!$F$10</f>
        <v>0</v>
      </c>
      <c r="AB33" s="12">
        <v>2</v>
      </c>
      <c r="AC33" s="13">
        <v>10486.746000000001</v>
      </c>
      <c r="AD33" s="13">
        <v>75547.457999999999</v>
      </c>
      <c r="AE33" s="13">
        <v>467.00100000000003</v>
      </c>
      <c r="AF33" s="13">
        <v>17381.637000000002</v>
      </c>
      <c r="AG33" s="13">
        <v>1116.1170000000002</v>
      </c>
      <c r="AH33" s="13">
        <v>11.628</v>
      </c>
      <c r="AI33" s="13">
        <v>72.504000000000005</v>
      </c>
      <c r="AJ33" s="13">
        <v>13056.705000000002</v>
      </c>
      <c r="AK33" s="13">
        <v>1581.2370000000001</v>
      </c>
      <c r="AL33" s="13">
        <v>0.34200000000000003</v>
      </c>
      <c r="AM33" s="13">
        <v>3.9330000000000003</v>
      </c>
      <c r="AO33" s="12">
        <v>2</v>
      </c>
      <c r="AP33" s="13">
        <f t="shared" si="3"/>
        <v>11619.963000000002</v>
      </c>
      <c r="AQ33" s="13">
        <f t="shared" si="3"/>
        <v>151094.916</v>
      </c>
      <c r="AR33" s="13">
        <f t="shared" si="3"/>
        <v>473.84100000000001</v>
      </c>
      <c r="AS33" s="13">
        <f t="shared" si="3"/>
        <v>24232.581000000002</v>
      </c>
      <c r="AT33" s="13">
        <f t="shared" si="3"/>
        <v>1124.8380000000002</v>
      </c>
      <c r="AU33" s="13">
        <f t="shared" si="3"/>
        <v>258.21000000000004</v>
      </c>
      <c r="AV33" s="13">
        <f t="shared" si="3"/>
        <v>81.909000000000006</v>
      </c>
      <c r="AW33" s="13">
        <f t="shared" si="3"/>
        <v>13197.267000000002</v>
      </c>
      <c r="AX33" s="13">
        <f t="shared" si="3"/>
        <v>1581.75</v>
      </c>
      <c r="AY33" s="13">
        <f t="shared" si="3"/>
        <v>0.34200000000000003</v>
      </c>
      <c r="AZ33" s="13">
        <f t="shared" si="3"/>
        <v>3.9330000000000003</v>
      </c>
    </row>
    <row r="34" spans="2:52" x14ac:dyDescent="0.3">
      <c r="B34">
        <v>3</v>
      </c>
      <c r="C34" s="13">
        <f>'time period'!Q33*'Factoring table'!$F$9</f>
        <v>5.6430000000000007</v>
      </c>
      <c r="D34" s="13">
        <f>'time period'!R33*'Factoring table'!$F$9</f>
        <v>467.00100000000003</v>
      </c>
      <c r="E34" s="13">
        <f>'time period'!S33*'Factoring table'!$F$9</f>
        <v>2443.9320000000002</v>
      </c>
      <c r="F34" s="13">
        <f>'time period'!T33*'Factoring table'!$F$9</f>
        <v>50.103000000000002</v>
      </c>
      <c r="G34" s="13">
        <f>'time period'!U33*'Factoring table'!$F$9</f>
        <v>2501.73</v>
      </c>
      <c r="H34" s="13">
        <f>'time period'!V33*'Factoring table'!$F$9</f>
        <v>0</v>
      </c>
      <c r="I34" s="13">
        <f>'time period'!W33*'Factoring table'!$F$9</f>
        <v>0</v>
      </c>
      <c r="J34" s="13">
        <f>'time period'!X33*'Factoring table'!$F$9</f>
        <v>769.8420000000001</v>
      </c>
      <c r="K34" s="13">
        <f>'time period'!Y33*'Factoring table'!$F$9</f>
        <v>0</v>
      </c>
      <c r="L34" s="13">
        <f>'time period'!Z33*'Factoring table'!$F$9</f>
        <v>0</v>
      </c>
      <c r="M34" s="13">
        <f>'time period'!AA33*'Factoring table'!$F$9</f>
        <v>0</v>
      </c>
      <c r="O34">
        <v>3</v>
      </c>
      <c r="P34" s="13">
        <f>'time period'!Q33*'Factoring table'!$F$10</f>
        <v>5.6430000000000007</v>
      </c>
      <c r="Q34" s="13">
        <f>'time period'!R33*'Factoring table'!$F$10</f>
        <v>467.00100000000003</v>
      </c>
      <c r="R34" s="13">
        <f>'time period'!S33*'Factoring table'!$F$10</f>
        <v>2443.9320000000002</v>
      </c>
      <c r="S34" s="13">
        <f>'time period'!T33*'Factoring table'!$F$10</f>
        <v>50.103000000000002</v>
      </c>
      <c r="T34" s="13">
        <f>'time period'!U33*'Factoring table'!$F$10</f>
        <v>2501.73</v>
      </c>
      <c r="U34" s="13">
        <f>'time period'!V33*'Factoring table'!$F$10</f>
        <v>0</v>
      </c>
      <c r="V34" s="13">
        <f>'time period'!W33*'Factoring table'!$F$10</f>
        <v>0</v>
      </c>
      <c r="W34" s="13">
        <f>'time period'!X33*'Factoring table'!$F$10</f>
        <v>769.8420000000001</v>
      </c>
      <c r="X34" s="13">
        <f>'time period'!Y33*'Factoring table'!$F$10</f>
        <v>0</v>
      </c>
      <c r="Y34" s="13">
        <f>'time period'!Z33*'Factoring table'!$F$10</f>
        <v>0</v>
      </c>
      <c r="Z34" s="13">
        <f>'time period'!AA33*'Factoring table'!$F$10</f>
        <v>0</v>
      </c>
      <c r="AB34">
        <v>3</v>
      </c>
      <c r="AC34" s="13">
        <v>1.1970000000000001</v>
      </c>
      <c r="AD34" s="13">
        <v>6.8400000000000007</v>
      </c>
      <c r="AE34" s="13">
        <v>2443.9320000000002</v>
      </c>
      <c r="AF34" s="13">
        <v>1.026</v>
      </c>
      <c r="AG34" s="13">
        <v>4943.7809999999999</v>
      </c>
      <c r="AH34" s="13">
        <v>0</v>
      </c>
      <c r="AI34" s="13">
        <v>0</v>
      </c>
      <c r="AJ34" s="13">
        <v>1871.9370000000001</v>
      </c>
      <c r="AK34" s="13">
        <v>10.260000000000002</v>
      </c>
      <c r="AL34" s="13">
        <v>0</v>
      </c>
      <c r="AM34" s="13">
        <v>0.17100000000000001</v>
      </c>
      <c r="AO34">
        <v>3</v>
      </c>
      <c r="AP34" s="13">
        <f t="shared" si="3"/>
        <v>6.8400000000000007</v>
      </c>
      <c r="AQ34" s="13">
        <f t="shared" si="3"/>
        <v>473.84100000000001</v>
      </c>
      <c r="AR34" s="13">
        <f t="shared" si="3"/>
        <v>4887.8640000000005</v>
      </c>
      <c r="AS34" s="13">
        <f t="shared" si="3"/>
        <v>51.129000000000005</v>
      </c>
      <c r="AT34" s="13">
        <f t="shared" si="3"/>
        <v>7445.5110000000004</v>
      </c>
      <c r="AU34" s="13">
        <f t="shared" si="3"/>
        <v>0</v>
      </c>
      <c r="AV34" s="13">
        <f t="shared" si="3"/>
        <v>0</v>
      </c>
      <c r="AW34" s="13">
        <f t="shared" si="3"/>
        <v>2641.7790000000005</v>
      </c>
      <c r="AX34" s="13">
        <f t="shared" si="3"/>
        <v>10.260000000000002</v>
      </c>
      <c r="AY34" s="13">
        <f t="shared" si="3"/>
        <v>0</v>
      </c>
      <c r="AZ34" s="13">
        <f t="shared" si="3"/>
        <v>0.17100000000000001</v>
      </c>
    </row>
    <row r="35" spans="2:52" x14ac:dyDescent="0.3">
      <c r="B35">
        <v>4</v>
      </c>
      <c r="C35" s="13">
        <f>'time period'!Q34*'Factoring table'!$F$9</f>
        <v>23.598000000000003</v>
      </c>
      <c r="D35" s="13">
        <f>'time period'!R34*'Factoring table'!$F$9</f>
        <v>17381.637000000002</v>
      </c>
      <c r="E35" s="13">
        <f>'time period'!S34*'Factoring table'!$F$9</f>
        <v>1.026</v>
      </c>
      <c r="F35" s="13">
        <f>'time period'!T34*'Factoring table'!$F$9</f>
        <v>14287.050000000001</v>
      </c>
      <c r="G35" s="13">
        <f>'time period'!U34*'Factoring table'!$F$9</f>
        <v>31.464000000000002</v>
      </c>
      <c r="H35" s="13">
        <f>'time period'!V34*'Factoring table'!$F$9</f>
        <v>179.89200000000002</v>
      </c>
      <c r="I35" s="13">
        <f>'time period'!W34*'Factoring table'!$F$9</f>
        <v>11429.469000000001</v>
      </c>
      <c r="J35" s="13">
        <f>'time period'!X34*'Factoring table'!$F$9</f>
        <v>3.0780000000000003</v>
      </c>
      <c r="K35" s="13">
        <f>'time period'!Y34*'Factoring table'!$F$9</f>
        <v>0</v>
      </c>
      <c r="L35" s="13">
        <f>'time period'!Z34*'Factoring table'!$F$9</f>
        <v>0.17100000000000001</v>
      </c>
      <c r="M35" s="13">
        <f>'time period'!AA34*'Factoring table'!$F$9</f>
        <v>0</v>
      </c>
      <c r="O35">
        <v>4</v>
      </c>
      <c r="P35" s="13">
        <f>'time period'!Q34*'Factoring table'!$F$10</f>
        <v>23.598000000000003</v>
      </c>
      <c r="Q35" s="13">
        <f>'time period'!R34*'Factoring table'!$F$10</f>
        <v>17381.637000000002</v>
      </c>
      <c r="R35" s="13">
        <f>'time period'!S34*'Factoring table'!$F$10</f>
        <v>1.026</v>
      </c>
      <c r="S35" s="13">
        <f>'time period'!T34*'Factoring table'!$F$10</f>
        <v>14287.050000000001</v>
      </c>
      <c r="T35" s="13">
        <f>'time period'!U34*'Factoring table'!$F$10</f>
        <v>31.464000000000002</v>
      </c>
      <c r="U35" s="13">
        <f>'time period'!V34*'Factoring table'!$F$10</f>
        <v>179.89200000000002</v>
      </c>
      <c r="V35" s="13">
        <f>'time period'!W34*'Factoring table'!$F$10</f>
        <v>11429.469000000001</v>
      </c>
      <c r="W35" s="13">
        <f>'time period'!X34*'Factoring table'!$F$10</f>
        <v>3.0780000000000003</v>
      </c>
      <c r="X35" s="13">
        <f>'time period'!Y34*'Factoring table'!$F$10</f>
        <v>0</v>
      </c>
      <c r="Y35" s="13">
        <f>'time period'!Z34*'Factoring table'!$F$10</f>
        <v>0.17100000000000001</v>
      </c>
      <c r="Z35" s="13">
        <f>'time period'!AA34*'Factoring table'!$F$10</f>
        <v>0</v>
      </c>
      <c r="AB35">
        <v>4</v>
      </c>
      <c r="AC35" s="13">
        <v>72.675000000000011</v>
      </c>
      <c r="AD35" s="13">
        <v>6850.9440000000004</v>
      </c>
      <c r="AE35" s="13">
        <v>50.103000000000002</v>
      </c>
      <c r="AF35" s="13">
        <v>14287.050000000001</v>
      </c>
      <c r="AG35" s="13">
        <v>1140.912</v>
      </c>
      <c r="AH35" s="13">
        <v>3.9330000000000003</v>
      </c>
      <c r="AI35" s="13">
        <v>17744.328000000001</v>
      </c>
      <c r="AJ35" s="13">
        <v>72.162000000000006</v>
      </c>
      <c r="AK35" s="13">
        <v>29.412000000000003</v>
      </c>
      <c r="AL35" s="13">
        <v>0</v>
      </c>
      <c r="AM35" s="13">
        <v>0</v>
      </c>
      <c r="AO35">
        <v>4</v>
      </c>
      <c r="AP35" s="13">
        <f t="shared" si="3"/>
        <v>96.27300000000001</v>
      </c>
      <c r="AQ35" s="13">
        <f t="shared" si="3"/>
        <v>24232.581000000002</v>
      </c>
      <c r="AR35" s="13">
        <f t="shared" si="3"/>
        <v>51.129000000000005</v>
      </c>
      <c r="AS35" s="13">
        <f t="shared" si="3"/>
        <v>28574.100000000002</v>
      </c>
      <c r="AT35" s="13">
        <f t="shared" si="3"/>
        <v>1172.376</v>
      </c>
      <c r="AU35" s="13">
        <f t="shared" si="3"/>
        <v>183.82500000000002</v>
      </c>
      <c r="AV35" s="13">
        <f t="shared" si="3"/>
        <v>29173.797000000002</v>
      </c>
      <c r="AW35" s="13">
        <f t="shared" si="3"/>
        <v>75.240000000000009</v>
      </c>
      <c r="AX35" s="13">
        <f t="shared" si="3"/>
        <v>29.412000000000003</v>
      </c>
      <c r="AY35" s="13">
        <f t="shared" si="3"/>
        <v>0.17100000000000001</v>
      </c>
      <c r="AZ35" s="13">
        <f t="shared" si="3"/>
        <v>0</v>
      </c>
    </row>
    <row r="36" spans="2:52" x14ac:dyDescent="0.3">
      <c r="B36">
        <v>5</v>
      </c>
      <c r="C36" s="13">
        <f>'time period'!Q35*'Factoring table'!$F$9</f>
        <v>17.613000000000003</v>
      </c>
      <c r="D36" s="13">
        <f>'time period'!R35*'Factoring table'!$F$9</f>
        <v>1116.1170000000002</v>
      </c>
      <c r="E36" s="13">
        <f>'time period'!S35*'Factoring table'!$F$9</f>
        <v>4943.7809999999999</v>
      </c>
      <c r="F36" s="13">
        <f>'time period'!T35*'Factoring table'!$F$9</f>
        <v>1140.912</v>
      </c>
      <c r="G36" s="13">
        <f>'time period'!U35*'Factoring table'!$F$9</f>
        <v>1856.0340000000001</v>
      </c>
      <c r="H36" s="13">
        <f>'time period'!V35*'Factoring table'!$F$9</f>
        <v>0.85500000000000009</v>
      </c>
      <c r="I36" s="13">
        <f>'time period'!W35*'Factoring table'!$F$9</f>
        <v>0.85500000000000009</v>
      </c>
      <c r="J36" s="13">
        <f>'time period'!X35*'Factoring table'!$F$9</f>
        <v>701.78400000000011</v>
      </c>
      <c r="K36" s="13">
        <f>'time period'!Y35*'Factoring table'!$F$9</f>
        <v>0</v>
      </c>
      <c r="L36" s="13">
        <f>'time period'!Z35*'Factoring table'!$F$9</f>
        <v>0</v>
      </c>
      <c r="M36" s="13">
        <f>'time period'!AA35*'Factoring table'!$F$9</f>
        <v>0</v>
      </c>
      <c r="O36">
        <v>5</v>
      </c>
      <c r="P36" s="13">
        <f>'time period'!Q35*'Factoring table'!$F$10</f>
        <v>17.613000000000003</v>
      </c>
      <c r="Q36" s="13">
        <f>'time period'!R35*'Factoring table'!$F$10</f>
        <v>1116.1170000000002</v>
      </c>
      <c r="R36" s="13">
        <f>'time period'!S35*'Factoring table'!$F$10</f>
        <v>4943.7809999999999</v>
      </c>
      <c r="S36" s="13">
        <f>'time period'!T35*'Factoring table'!$F$10</f>
        <v>1140.912</v>
      </c>
      <c r="T36" s="13">
        <f>'time period'!U35*'Factoring table'!$F$10</f>
        <v>1856.0340000000001</v>
      </c>
      <c r="U36" s="13">
        <f>'time period'!V35*'Factoring table'!$F$10</f>
        <v>0.85500000000000009</v>
      </c>
      <c r="V36" s="13">
        <f>'time period'!W35*'Factoring table'!$F$10</f>
        <v>0.85500000000000009</v>
      </c>
      <c r="W36" s="13">
        <f>'time period'!X35*'Factoring table'!$F$10</f>
        <v>701.78400000000011</v>
      </c>
      <c r="X36" s="13">
        <f>'time period'!Y35*'Factoring table'!$F$10</f>
        <v>0</v>
      </c>
      <c r="Y36" s="13">
        <f>'time period'!Z35*'Factoring table'!$F$10</f>
        <v>0</v>
      </c>
      <c r="Z36" s="13">
        <f>'time period'!AA35*'Factoring table'!$F$10</f>
        <v>0</v>
      </c>
      <c r="AB36">
        <v>5</v>
      </c>
      <c r="AC36" s="13">
        <v>0.68400000000000005</v>
      </c>
      <c r="AD36" s="13">
        <v>8.7210000000000001</v>
      </c>
      <c r="AE36" s="13">
        <v>2501.73</v>
      </c>
      <c r="AF36" s="13">
        <v>31.464000000000002</v>
      </c>
      <c r="AG36" s="13">
        <v>1856.0340000000001</v>
      </c>
      <c r="AH36" s="13">
        <v>0.17100000000000001</v>
      </c>
      <c r="AI36" s="13">
        <v>0</v>
      </c>
      <c r="AJ36" s="13">
        <v>386.28900000000004</v>
      </c>
      <c r="AK36" s="13">
        <v>0.34200000000000003</v>
      </c>
      <c r="AL36" s="13">
        <v>0</v>
      </c>
      <c r="AM36" s="13">
        <v>0</v>
      </c>
      <c r="AO36">
        <v>5</v>
      </c>
      <c r="AP36" s="13">
        <f t="shared" si="3"/>
        <v>18.297000000000004</v>
      </c>
      <c r="AQ36" s="13">
        <f t="shared" si="3"/>
        <v>1124.8380000000002</v>
      </c>
      <c r="AR36" s="13">
        <f t="shared" si="3"/>
        <v>7445.5110000000004</v>
      </c>
      <c r="AS36" s="13">
        <f t="shared" si="3"/>
        <v>1172.376</v>
      </c>
      <c r="AT36" s="13">
        <f t="shared" si="3"/>
        <v>3712.0680000000002</v>
      </c>
      <c r="AU36" s="13">
        <f t="shared" si="3"/>
        <v>1.026</v>
      </c>
      <c r="AV36" s="13">
        <f t="shared" si="3"/>
        <v>0.85500000000000009</v>
      </c>
      <c r="AW36" s="13">
        <f t="shared" si="3"/>
        <v>1088.0730000000001</v>
      </c>
      <c r="AX36" s="13">
        <f t="shared" si="3"/>
        <v>0.34200000000000003</v>
      </c>
      <c r="AY36" s="13">
        <f t="shared" si="3"/>
        <v>0</v>
      </c>
      <c r="AZ36" s="13">
        <f t="shared" si="3"/>
        <v>0</v>
      </c>
    </row>
    <row r="37" spans="2:52" x14ac:dyDescent="0.3">
      <c r="B37">
        <v>6</v>
      </c>
      <c r="C37" s="13">
        <f>'time period'!Q36*'Factoring table'!$F$9</f>
        <v>0.85500000000000009</v>
      </c>
      <c r="D37" s="13">
        <f>'time period'!R36*'Factoring table'!$F$9</f>
        <v>11.628</v>
      </c>
      <c r="E37" s="13">
        <f>'time period'!S36*'Factoring table'!$F$9</f>
        <v>0</v>
      </c>
      <c r="F37" s="13">
        <f>'time period'!T36*'Factoring table'!$F$9</f>
        <v>3.9330000000000003</v>
      </c>
      <c r="G37" s="13">
        <f>'time period'!U36*'Factoring table'!$F$9</f>
        <v>0.17100000000000001</v>
      </c>
      <c r="H37" s="13">
        <f>'time period'!V36*'Factoring table'!$F$9</f>
        <v>60416.352000000006</v>
      </c>
      <c r="I37" s="13">
        <f>'time period'!W36*'Factoring table'!$F$9</f>
        <v>22.23</v>
      </c>
      <c r="J37" s="13">
        <f>'time period'!X36*'Factoring table'!$F$9</f>
        <v>0</v>
      </c>
      <c r="K37" s="13">
        <f>'time period'!Y36*'Factoring table'!$F$9</f>
        <v>0</v>
      </c>
      <c r="L37" s="13">
        <f>'time period'!Z36*'Factoring table'!$F$9</f>
        <v>0</v>
      </c>
      <c r="M37" s="13">
        <f>'time period'!AA36*'Factoring table'!$F$9</f>
        <v>0</v>
      </c>
      <c r="O37">
        <v>6</v>
      </c>
      <c r="P37" s="13">
        <f>'time period'!Q36*'Factoring table'!$F$10</f>
        <v>0.85500000000000009</v>
      </c>
      <c r="Q37" s="13">
        <f>'time period'!R36*'Factoring table'!$F$10</f>
        <v>11.628</v>
      </c>
      <c r="R37" s="13">
        <f>'time period'!S36*'Factoring table'!$F$10</f>
        <v>0</v>
      </c>
      <c r="S37" s="13">
        <f>'time period'!T36*'Factoring table'!$F$10</f>
        <v>3.9330000000000003</v>
      </c>
      <c r="T37" s="13">
        <f>'time period'!U36*'Factoring table'!$F$10</f>
        <v>0.17100000000000001</v>
      </c>
      <c r="U37" s="13">
        <f>'time period'!V36*'Factoring table'!$F$10</f>
        <v>60416.352000000006</v>
      </c>
      <c r="V37" s="13">
        <f>'time period'!W36*'Factoring table'!$F$10</f>
        <v>22.23</v>
      </c>
      <c r="W37" s="13">
        <f>'time period'!X36*'Factoring table'!$F$10</f>
        <v>0</v>
      </c>
      <c r="X37" s="13">
        <f>'time period'!Y36*'Factoring table'!$F$10</f>
        <v>0</v>
      </c>
      <c r="Y37" s="13">
        <f>'time period'!Z36*'Factoring table'!$F$10</f>
        <v>0</v>
      </c>
      <c r="Z37" s="13">
        <f>'time period'!AA36*'Factoring table'!$F$10</f>
        <v>0</v>
      </c>
      <c r="AB37">
        <v>6</v>
      </c>
      <c r="AC37" s="13">
        <v>250.34400000000002</v>
      </c>
      <c r="AD37" s="13">
        <v>246.58200000000002</v>
      </c>
      <c r="AE37" s="13">
        <v>0</v>
      </c>
      <c r="AF37" s="13">
        <v>179.89200000000002</v>
      </c>
      <c r="AG37" s="13">
        <v>0.85500000000000009</v>
      </c>
      <c r="AH37" s="13">
        <v>60416.352000000006</v>
      </c>
      <c r="AI37" s="13">
        <v>3156.1470000000004</v>
      </c>
      <c r="AJ37" s="13">
        <v>13.338000000000001</v>
      </c>
      <c r="AK37" s="13">
        <v>28.899000000000001</v>
      </c>
      <c r="AL37" s="13">
        <v>0</v>
      </c>
      <c r="AM37" s="13">
        <v>0.17100000000000001</v>
      </c>
      <c r="AO37">
        <v>6</v>
      </c>
      <c r="AP37" s="13">
        <f t="shared" si="3"/>
        <v>251.19900000000001</v>
      </c>
      <c r="AQ37" s="13">
        <f t="shared" si="3"/>
        <v>258.21000000000004</v>
      </c>
      <c r="AR37" s="13">
        <f t="shared" si="3"/>
        <v>0</v>
      </c>
      <c r="AS37" s="13">
        <f t="shared" si="3"/>
        <v>183.82500000000002</v>
      </c>
      <c r="AT37" s="13">
        <f t="shared" si="3"/>
        <v>1.026</v>
      </c>
      <c r="AU37" s="13">
        <f t="shared" si="3"/>
        <v>120832.70400000001</v>
      </c>
      <c r="AV37" s="13">
        <f t="shared" si="3"/>
        <v>3178.3770000000004</v>
      </c>
      <c r="AW37" s="13">
        <f t="shared" si="3"/>
        <v>13.338000000000001</v>
      </c>
      <c r="AX37" s="13">
        <f t="shared" si="3"/>
        <v>28.899000000000001</v>
      </c>
      <c r="AY37" s="13">
        <f t="shared" si="3"/>
        <v>0</v>
      </c>
      <c r="AZ37" s="13">
        <f t="shared" si="3"/>
        <v>0.17100000000000001</v>
      </c>
    </row>
    <row r="38" spans="2:52" x14ac:dyDescent="0.3">
      <c r="B38">
        <v>7</v>
      </c>
      <c r="C38" s="13">
        <f>'time period'!Q37*'Factoring table'!$F$9</f>
        <v>0.17100000000000001</v>
      </c>
      <c r="D38" s="13">
        <f>'time period'!R37*'Factoring table'!$F$9</f>
        <v>72.504000000000005</v>
      </c>
      <c r="E38" s="13">
        <f>'time period'!S37*'Factoring table'!$F$9</f>
        <v>0</v>
      </c>
      <c r="F38" s="13">
        <f>'time period'!T37*'Factoring table'!$F$9</f>
        <v>17744.328000000001</v>
      </c>
      <c r="G38" s="13">
        <f>'time period'!U37*'Factoring table'!$F$9</f>
        <v>0</v>
      </c>
      <c r="H38" s="13">
        <f>'time period'!V37*'Factoring table'!$F$9</f>
        <v>3156.1470000000004</v>
      </c>
      <c r="I38" s="13">
        <f>'time period'!W37*'Factoring table'!$F$9</f>
        <v>6408.0540000000001</v>
      </c>
      <c r="J38" s="13">
        <f>'time period'!X37*'Factoring table'!$F$9</f>
        <v>0</v>
      </c>
      <c r="K38" s="13">
        <f>'time period'!Y37*'Factoring table'!$F$9</f>
        <v>0</v>
      </c>
      <c r="L38" s="13">
        <f>'time period'!Z37*'Factoring table'!$F$9</f>
        <v>0</v>
      </c>
      <c r="M38" s="13">
        <f>'time period'!AA37*'Factoring table'!$F$9</f>
        <v>0</v>
      </c>
      <c r="O38">
        <v>7</v>
      </c>
      <c r="P38" s="13">
        <f>'time period'!Q37*'Factoring table'!$F$10</f>
        <v>0.17100000000000001</v>
      </c>
      <c r="Q38" s="13">
        <f>'time period'!R37*'Factoring table'!$F$10</f>
        <v>72.504000000000005</v>
      </c>
      <c r="R38" s="13">
        <f>'time period'!S37*'Factoring table'!$F$10</f>
        <v>0</v>
      </c>
      <c r="S38" s="13">
        <f>'time period'!T37*'Factoring table'!$F$10</f>
        <v>17744.328000000001</v>
      </c>
      <c r="T38" s="13">
        <f>'time period'!U37*'Factoring table'!$F$10</f>
        <v>0</v>
      </c>
      <c r="U38" s="13">
        <f>'time period'!V37*'Factoring table'!$F$10</f>
        <v>3156.1470000000004</v>
      </c>
      <c r="V38" s="13">
        <f>'time period'!W37*'Factoring table'!$F$10</f>
        <v>6408.0540000000001</v>
      </c>
      <c r="W38" s="13">
        <f>'time period'!X37*'Factoring table'!$F$10</f>
        <v>0</v>
      </c>
      <c r="X38" s="13">
        <f>'time period'!Y37*'Factoring table'!$F$10</f>
        <v>0</v>
      </c>
      <c r="Y38" s="13">
        <f>'time period'!Z37*'Factoring table'!$F$10</f>
        <v>0</v>
      </c>
      <c r="Z38" s="13">
        <f>'time period'!AA37*'Factoring table'!$F$10</f>
        <v>0</v>
      </c>
      <c r="AB38">
        <v>7</v>
      </c>
      <c r="AC38" s="13">
        <v>0.34200000000000003</v>
      </c>
      <c r="AD38" s="13">
        <v>9.4050000000000011</v>
      </c>
      <c r="AE38" s="13">
        <v>0</v>
      </c>
      <c r="AF38" s="13">
        <v>11429.469000000001</v>
      </c>
      <c r="AG38" s="13">
        <v>0.85500000000000009</v>
      </c>
      <c r="AH38" s="13">
        <v>22.23</v>
      </c>
      <c r="AI38" s="13">
        <v>6408.0540000000001</v>
      </c>
      <c r="AJ38" s="13">
        <v>0.68400000000000005</v>
      </c>
      <c r="AK38" s="13">
        <v>0.85500000000000009</v>
      </c>
      <c r="AL38" s="13">
        <v>0</v>
      </c>
      <c r="AM38" s="13">
        <v>0</v>
      </c>
      <c r="AO38">
        <v>7</v>
      </c>
      <c r="AP38" s="13">
        <f t="shared" si="3"/>
        <v>0.51300000000000001</v>
      </c>
      <c r="AQ38" s="13">
        <f t="shared" si="3"/>
        <v>81.909000000000006</v>
      </c>
      <c r="AR38" s="13">
        <f t="shared" si="3"/>
        <v>0</v>
      </c>
      <c r="AS38" s="13">
        <f t="shared" si="3"/>
        <v>29173.797000000002</v>
      </c>
      <c r="AT38" s="13">
        <f t="shared" si="3"/>
        <v>0.85500000000000009</v>
      </c>
      <c r="AU38" s="13">
        <f t="shared" si="3"/>
        <v>3178.3770000000004</v>
      </c>
      <c r="AV38" s="13">
        <f t="shared" si="3"/>
        <v>12816.108</v>
      </c>
      <c r="AW38" s="13">
        <f t="shared" si="3"/>
        <v>0.68400000000000005</v>
      </c>
      <c r="AX38" s="13">
        <f t="shared" si="3"/>
        <v>0.85500000000000009</v>
      </c>
      <c r="AY38" s="13">
        <f t="shared" si="3"/>
        <v>0</v>
      </c>
      <c r="AZ38" s="13">
        <f t="shared" si="3"/>
        <v>0</v>
      </c>
    </row>
    <row r="39" spans="2:52" x14ac:dyDescent="0.3">
      <c r="B39">
        <v>8</v>
      </c>
      <c r="C39" s="13">
        <f>'time period'!Q38*'Factoring table'!$F$9</f>
        <v>1185.3720000000001</v>
      </c>
      <c r="D39" s="13">
        <f>'time period'!R38*'Factoring table'!$F$9</f>
        <v>13056.705000000002</v>
      </c>
      <c r="E39" s="13">
        <f>'time period'!S38*'Factoring table'!$F$9</f>
        <v>1871.9370000000001</v>
      </c>
      <c r="F39" s="13">
        <f>'time period'!T38*'Factoring table'!$F$9</f>
        <v>72.162000000000006</v>
      </c>
      <c r="G39" s="13">
        <f>'time period'!U38*'Factoring table'!$F$9</f>
        <v>386.28900000000004</v>
      </c>
      <c r="H39" s="13">
        <f>'time period'!V38*'Factoring table'!$F$9</f>
        <v>13.338000000000001</v>
      </c>
      <c r="I39" s="13">
        <f>'time period'!W38*'Factoring table'!$F$9</f>
        <v>0.68400000000000005</v>
      </c>
      <c r="J39" s="13">
        <f>'time period'!X38*'Factoring table'!$F$9</f>
        <v>39308.283000000003</v>
      </c>
      <c r="K39" s="13">
        <f>'time period'!Y38*'Factoring table'!$F$9</f>
        <v>2.907</v>
      </c>
      <c r="L39" s="13">
        <f>'time period'!Z38*'Factoring table'!$F$9</f>
        <v>0.17100000000000001</v>
      </c>
      <c r="M39" s="13">
        <f>'time period'!AA38*'Factoring table'!$F$9</f>
        <v>0.51300000000000001</v>
      </c>
      <c r="O39">
        <v>8</v>
      </c>
      <c r="P39" s="13">
        <f>'time period'!Q38*'Factoring table'!$F$10</f>
        <v>1185.3720000000001</v>
      </c>
      <c r="Q39" s="13">
        <f>'time period'!R38*'Factoring table'!$F$10</f>
        <v>13056.705000000002</v>
      </c>
      <c r="R39" s="13">
        <f>'time period'!S38*'Factoring table'!$F$10</f>
        <v>1871.9370000000001</v>
      </c>
      <c r="S39" s="13">
        <f>'time period'!T38*'Factoring table'!$F$10</f>
        <v>72.162000000000006</v>
      </c>
      <c r="T39" s="13">
        <f>'time period'!U38*'Factoring table'!$F$10</f>
        <v>386.28900000000004</v>
      </c>
      <c r="U39" s="13">
        <f>'time period'!V38*'Factoring table'!$F$10</f>
        <v>13.338000000000001</v>
      </c>
      <c r="V39" s="13">
        <f>'time period'!W38*'Factoring table'!$F$10</f>
        <v>0.68400000000000005</v>
      </c>
      <c r="W39" s="13">
        <f>'time period'!X38*'Factoring table'!$F$10</f>
        <v>39308.283000000003</v>
      </c>
      <c r="X39" s="13">
        <f>'time period'!Y38*'Factoring table'!$F$10</f>
        <v>2.907</v>
      </c>
      <c r="Y39" s="13">
        <f>'time period'!Z38*'Factoring table'!$F$10</f>
        <v>0.17100000000000001</v>
      </c>
      <c r="Z39" s="13">
        <f>'time period'!AA38*'Factoring table'!$F$10</f>
        <v>0.51300000000000001</v>
      </c>
      <c r="AB39">
        <v>8</v>
      </c>
      <c r="AC39" s="13">
        <v>51.984000000000002</v>
      </c>
      <c r="AD39" s="13">
        <v>140.56200000000001</v>
      </c>
      <c r="AE39" s="13">
        <v>769.8420000000001</v>
      </c>
      <c r="AF39" s="13">
        <v>3.0780000000000003</v>
      </c>
      <c r="AG39" s="13">
        <v>701.78400000000011</v>
      </c>
      <c r="AH39" s="13">
        <v>0</v>
      </c>
      <c r="AI39" s="13">
        <v>0</v>
      </c>
      <c r="AJ39" s="13">
        <v>39308.283000000003</v>
      </c>
      <c r="AK39" s="13">
        <v>951.95700000000011</v>
      </c>
      <c r="AL39" s="13">
        <v>0.17100000000000001</v>
      </c>
      <c r="AM39" s="13">
        <v>2.5650000000000004</v>
      </c>
      <c r="AO39">
        <v>8</v>
      </c>
      <c r="AP39" s="13">
        <f t="shared" si="3"/>
        <v>1237.356</v>
      </c>
      <c r="AQ39" s="13">
        <f t="shared" si="3"/>
        <v>13197.267000000002</v>
      </c>
      <c r="AR39" s="13">
        <f t="shared" si="3"/>
        <v>2641.7790000000005</v>
      </c>
      <c r="AS39" s="13">
        <f t="shared" si="3"/>
        <v>75.240000000000009</v>
      </c>
      <c r="AT39" s="13">
        <f t="shared" si="3"/>
        <v>1088.0730000000001</v>
      </c>
      <c r="AU39" s="13">
        <f t="shared" si="3"/>
        <v>13.338000000000001</v>
      </c>
      <c r="AV39" s="13">
        <f t="shared" si="3"/>
        <v>0.68400000000000005</v>
      </c>
      <c r="AW39" s="13">
        <f t="shared" si="3"/>
        <v>78616.566000000006</v>
      </c>
      <c r="AX39" s="13">
        <f t="shared" si="3"/>
        <v>954.86400000000015</v>
      </c>
      <c r="AY39" s="13">
        <f t="shared" si="3"/>
        <v>0.34200000000000003</v>
      </c>
      <c r="AZ39" s="13">
        <f t="shared" si="3"/>
        <v>3.0780000000000003</v>
      </c>
    </row>
    <row r="40" spans="2:52" x14ac:dyDescent="0.3">
      <c r="B40">
        <v>9</v>
      </c>
      <c r="C40" s="13">
        <f>'time period'!Q39*'Factoring table'!$F$9</f>
        <v>1305.414</v>
      </c>
      <c r="D40" s="13">
        <f>'time period'!R39*'Factoring table'!$F$9</f>
        <v>1581.2370000000001</v>
      </c>
      <c r="E40" s="13">
        <f>'time period'!S39*'Factoring table'!$F$9</f>
        <v>10.260000000000002</v>
      </c>
      <c r="F40" s="13">
        <f>'time period'!T39*'Factoring table'!$F$9</f>
        <v>29.412000000000003</v>
      </c>
      <c r="G40" s="13">
        <f>'time period'!U39*'Factoring table'!$F$9</f>
        <v>0.34200000000000003</v>
      </c>
      <c r="H40" s="13">
        <f>'time period'!V39*'Factoring table'!$F$9</f>
        <v>28.899000000000001</v>
      </c>
      <c r="I40" s="13">
        <f>'time period'!W39*'Factoring table'!$F$9</f>
        <v>0.85500000000000009</v>
      </c>
      <c r="J40" s="13">
        <f>'time period'!X39*'Factoring table'!$F$9</f>
        <v>951.95700000000011</v>
      </c>
      <c r="K40" s="13">
        <f>'time period'!Y39*'Factoring table'!$F$9</f>
        <v>6.3270000000000008</v>
      </c>
      <c r="L40" s="13">
        <f>'time period'!Z39*'Factoring table'!$F$9</f>
        <v>117.30600000000001</v>
      </c>
      <c r="M40" s="13">
        <f>'time period'!AA39*'Factoring table'!$F$9</f>
        <v>4575.1050000000005</v>
      </c>
      <c r="O40">
        <v>9</v>
      </c>
      <c r="P40" s="13">
        <f>'time period'!Q39*'Factoring table'!$F$10</f>
        <v>1305.414</v>
      </c>
      <c r="Q40" s="13">
        <f>'time period'!R39*'Factoring table'!$F$10</f>
        <v>1581.2370000000001</v>
      </c>
      <c r="R40" s="13">
        <f>'time period'!S39*'Factoring table'!$F$10</f>
        <v>10.260000000000002</v>
      </c>
      <c r="S40" s="13">
        <f>'time period'!T39*'Factoring table'!$F$10</f>
        <v>29.412000000000003</v>
      </c>
      <c r="T40" s="13">
        <f>'time period'!U39*'Factoring table'!$F$10</f>
        <v>0.34200000000000003</v>
      </c>
      <c r="U40" s="13">
        <f>'time period'!V39*'Factoring table'!$F$10</f>
        <v>28.899000000000001</v>
      </c>
      <c r="V40" s="13">
        <f>'time period'!W39*'Factoring table'!$F$10</f>
        <v>0.85500000000000009</v>
      </c>
      <c r="W40" s="13">
        <f>'time period'!X39*'Factoring table'!$F$10</f>
        <v>951.95700000000011</v>
      </c>
      <c r="X40" s="13">
        <f>'time period'!Y39*'Factoring table'!$F$10</f>
        <v>6.3270000000000008</v>
      </c>
      <c r="Y40" s="13">
        <f>'time period'!Z39*'Factoring table'!$F$10</f>
        <v>117.30600000000001</v>
      </c>
      <c r="Z40" s="13">
        <f>'time period'!AA39*'Factoring table'!$F$10</f>
        <v>4575.1050000000005</v>
      </c>
      <c r="AB40">
        <v>9</v>
      </c>
      <c r="AC40" s="13">
        <v>8.0370000000000008</v>
      </c>
      <c r="AD40" s="13">
        <v>0.51300000000000001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2.907</v>
      </c>
      <c r="AK40" s="13">
        <v>6.3270000000000008</v>
      </c>
      <c r="AL40" s="13">
        <v>1337.5620000000001</v>
      </c>
      <c r="AM40" s="13">
        <v>7926.1920000000009</v>
      </c>
      <c r="AO40">
        <v>9</v>
      </c>
      <c r="AP40" s="13">
        <f t="shared" si="3"/>
        <v>1313.451</v>
      </c>
      <c r="AQ40" s="13">
        <f t="shared" si="3"/>
        <v>1581.75</v>
      </c>
      <c r="AR40" s="13">
        <f t="shared" si="3"/>
        <v>10.260000000000002</v>
      </c>
      <c r="AS40" s="13">
        <f t="shared" si="3"/>
        <v>29.412000000000003</v>
      </c>
      <c r="AT40" s="13">
        <f t="shared" si="3"/>
        <v>0.34200000000000003</v>
      </c>
      <c r="AU40" s="13">
        <f t="shared" si="3"/>
        <v>28.899000000000001</v>
      </c>
      <c r="AV40" s="13">
        <f t="shared" si="3"/>
        <v>0.85500000000000009</v>
      </c>
      <c r="AW40" s="13">
        <f t="shared" si="3"/>
        <v>954.86400000000015</v>
      </c>
      <c r="AX40" s="13">
        <f t="shared" si="3"/>
        <v>12.654000000000002</v>
      </c>
      <c r="AY40" s="13">
        <f t="shared" si="3"/>
        <v>1454.8680000000002</v>
      </c>
      <c r="AZ40" s="13">
        <f t="shared" si="3"/>
        <v>12501.297000000002</v>
      </c>
    </row>
    <row r="41" spans="2:52" x14ac:dyDescent="0.3">
      <c r="B41">
        <v>10</v>
      </c>
      <c r="C41" s="13">
        <f>'time period'!Q40*'Factoring table'!$F$9</f>
        <v>6.4980000000000002</v>
      </c>
      <c r="D41" s="13">
        <f>'time period'!R40*'Factoring table'!$F$9</f>
        <v>0.34200000000000003</v>
      </c>
      <c r="E41" s="13">
        <f>'time period'!S40*'Factoring table'!$F$9</f>
        <v>0</v>
      </c>
      <c r="F41" s="13">
        <f>'time period'!T40*'Factoring table'!$F$9</f>
        <v>0</v>
      </c>
      <c r="G41" s="13">
        <f>'time period'!U40*'Factoring table'!$F$9</f>
        <v>0</v>
      </c>
      <c r="H41" s="13">
        <f>'time period'!V40*'Factoring table'!$F$9</f>
        <v>0</v>
      </c>
      <c r="I41" s="13">
        <f>'time period'!W40*'Factoring table'!$F$9</f>
        <v>0</v>
      </c>
      <c r="J41" s="13">
        <f>'time period'!X40*'Factoring table'!$F$9</f>
        <v>0.17100000000000001</v>
      </c>
      <c r="K41" s="13">
        <f>'time period'!Y40*'Factoring table'!$F$9</f>
        <v>1337.5620000000001</v>
      </c>
      <c r="L41" s="13">
        <f>'time period'!Z40*'Factoring table'!$F$9</f>
        <v>9175.86</v>
      </c>
      <c r="M41" s="13">
        <f>'time period'!AA40*'Factoring table'!$F$9</f>
        <v>336.18600000000004</v>
      </c>
      <c r="O41">
        <v>10</v>
      </c>
      <c r="P41" s="13">
        <f>'time period'!Q40*'Factoring table'!$F$10</f>
        <v>6.4980000000000002</v>
      </c>
      <c r="Q41" s="13">
        <f>'time period'!R40*'Factoring table'!$F$10</f>
        <v>0.34200000000000003</v>
      </c>
      <c r="R41" s="13">
        <f>'time period'!S40*'Factoring table'!$F$10</f>
        <v>0</v>
      </c>
      <c r="S41" s="13">
        <f>'time period'!T40*'Factoring table'!$F$10</f>
        <v>0</v>
      </c>
      <c r="T41" s="13">
        <f>'time period'!U40*'Factoring table'!$F$10</f>
        <v>0</v>
      </c>
      <c r="U41" s="13">
        <f>'time period'!V40*'Factoring table'!$F$10</f>
        <v>0</v>
      </c>
      <c r="V41" s="13">
        <f>'time period'!W40*'Factoring table'!$F$10</f>
        <v>0</v>
      </c>
      <c r="W41" s="13">
        <f>'time period'!X40*'Factoring table'!$F$10</f>
        <v>0.17100000000000001</v>
      </c>
      <c r="X41" s="13">
        <f>'time period'!Y40*'Factoring table'!$F$10</f>
        <v>1337.5620000000001</v>
      </c>
      <c r="Y41" s="13">
        <f>'time period'!Z40*'Factoring table'!$F$10</f>
        <v>9175.86</v>
      </c>
      <c r="Z41" s="13">
        <f>'time period'!AA40*'Factoring table'!$F$10</f>
        <v>336.18600000000004</v>
      </c>
      <c r="AB41">
        <v>10</v>
      </c>
      <c r="AC41" s="13">
        <v>0</v>
      </c>
      <c r="AD41" s="13">
        <v>0</v>
      </c>
      <c r="AE41" s="13">
        <v>0</v>
      </c>
      <c r="AF41" s="13">
        <v>0.17100000000000001</v>
      </c>
      <c r="AG41" s="13">
        <v>0</v>
      </c>
      <c r="AH41" s="13">
        <v>0</v>
      </c>
      <c r="AI41" s="13">
        <v>0</v>
      </c>
      <c r="AJ41" s="13">
        <v>0.17100000000000001</v>
      </c>
      <c r="AK41" s="13">
        <v>117.30600000000001</v>
      </c>
      <c r="AL41" s="13">
        <v>9175.86</v>
      </c>
      <c r="AM41" s="13">
        <v>32.49</v>
      </c>
      <c r="AO41">
        <v>10</v>
      </c>
      <c r="AP41" s="13">
        <f t="shared" si="3"/>
        <v>6.4980000000000002</v>
      </c>
      <c r="AQ41" s="13">
        <f t="shared" si="3"/>
        <v>0.34200000000000003</v>
      </c>
      <c r="AR41" s="13">
        <f t="shared" si="3"/>
        <v>0</v>
      </c>
      <c r="AS41" s="13">
        <f t="shared" si="3"/>
        <v>0.17100000000000001</v>
      </c>
      <c r="AT41" s="13">
        <f t="shared" si="3"/>
        <v>0</v>
      </c>
      <c r="AU41" s="13">
        <f t="shared" si="3"/>
        <v>0</v>
      </c>
      <c r="AV41" s="13">
        <f t="shared" si="3"/>
        <v>0</v>
      </c>
      <c r="AW41" s="13">
        <f t="shared" si="3"/>
        <v>0.34200000000000003</v>
      </c>
      <c r="AX41" s="13">
        <f t="shared" si="3"/>
        <v>1454.8680000000002</v>
      </c>
      <c r="AY41" s="13">
        <f t="shared" si="3"/>
        <v>18351.72</v>
      </c>
      <c r="AZ41" s="13">
        <f t="shared" si="3"/>
        <v>368.67600000000004</v>
      </c>
    </row>
    <row r="42" spans="2:52" x14ac:dyDescent="0.3">
      <c r="B42">
        <v>11</v>
      </c>
      <c r="C42" s="13">
        <f>'time period'!Q41*'Factoring table'!$F$9</f>
        <v>1520.19</v>
      </c>
      <c r="D42" s="13">
        <f>'time period'!R41*'Factoring table'!$F$9</f>
        <v>3.9330000000000003</v>
      </c>
      <c r="E42" s="13">
        <f>'time period'!S41*'Factoring table'!$F$9</f>
        <v>0.17100000000000001</v>
      </c>
      <c r="F42" s="13">
        <f>'time period'!T41*'Factoring table'!$F$9</f>
        <v>0</v>
      </c>
      <c r="G42" s="13">
        <f>'time period'!U41*'Factoring table'!$F$9</f>
        <v>0</v>
      </c>
      <c r="H42" s="13">
        <f>'time period'!V41*'Factoring table'!$F$9</f>
        <v>0.17100000000000001</v>
      </c>
      <c r="I42" s="13">
        <f>'time period'!W41*'Factoring table'!$F$9</f>
        <v>0</v>
      </c>
      <c r="J42" s="13">
        <f>'time period'!X41*'Factoring table'!$F$9</f>
        <v>2.5650000000000004</v>
      </c>
      <c r="K42" s="13">
        <f>'time period'!Y41*'Factoring table'!$F$9</f>
        <v>7926.1920000000009</v>
      </c>
      <c r="L42" s="13">
        <f>'time period'!Z41*'Factoring table'!$F$9</f>
        <v>32.49</v>
      </c>
      <c r="M42" s="13">
        <f>'time period'!AA41*'Factoring table'!$F$9</f>
        <v>4322.5380000000005</v>
      </c>
      <c r="O42">
        <v>11</v>
      </c>
      <c r="P42" s="13">
        <f>'time period'!Q41*'Factoring table'!$F$10</f>
        <v>1520.19</v>
      </c>
      <c r="Q42" s="13">
        <f>'time period'!R41*'Factoring table'!$F$10</f>
        <v>3.9330000000000003</v>
      </c>
      <c r="R42" s="13">
        <f>'time period'!S41*'Factoring table'!$F$10</f>
        <v>0.17100000000000001</v>
      </c>
      <c r="S42" s="13">
        <f>'time period'!T41*'Factoring table'!$F$10</f>
        <v>0</v>
      </c>
      <c r="T42" s="13">
        <f>'time period'!U41*'Factoring table'!$F$10</f>
        <v>0</v>
      </c>
      <c r="U42" s="13">
        <f>'time period'!V41*'Factoring table'!$F$10</f>
        <v>0.17100000000000001</v>
      </c>
      <c r="V42" s="13">
        <f>'time period'!W41*'Factoring table'!$F$10</f>
        <v>0</v>
      </c>
      <c r="W42" s="13">
        <f>'time period'!X41*'Factoring table'!$F$10</f>
        <v>2.5650000000000004</v>
      </c>
      <c r="X42" s="13">
        <f>'time period'!Y41*'Factoring table'!$F$10</f>
        <v>7926.1920000000009</v>
      </c>
      <c r="Y42" s="13">
        <f>'time period'!Z41*'Factoring table'!$F$10</f>
        <v>32.49</v>
      </c>
      <c r="Z42" s="13">
        <f>'time period'!AA41*'Factoring table'!$F$10</f>
        <v>4322.5380000000005</v>
      </c>
      <c r="AB42">
        <v>11</v>
      </c>
      <c r="AC42" s="13">
        <v>26.847000000000001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0.51300000000000001</v>
      </c>
      <c r="AK42" s="13">
        <v>4575.1050000000005</v>
      </c>
      <c r="AL42" s="13">
        <v>336.18600000000004</v>
      </c>
      <c r="AM42" s="13">
        <v>4322.5380000000005</v>
      </c>
      <c r="AO42">
        <v>11</v>
      </c>
      <c r="AP42" s="13">
        <f t="shared" si="3"/>
        <v>1547.037</v>
      </c>
      <c r="AQ42" s="13">
        <f t="shared" si="3"/>
        <v>3.9330000000000003</v>
      </c>
      <c r="AR42" s="13">
        <f t="shared" si="3"/>
        <v>0.17100000000000001</v>
      </c>
      <c r="AS42" s="13">
        <f t="shared" si="3"/>
        <v>0</v>
      </c>
      <c r="AT42" s="13">
        <f t="shared" si="3"/>
        <v>0</v>
      </c>
      <c r="AU42" s="13">
        <f t="shared" si="3"/>
        <v>0.17100000000000001</v>
      </c>
      <c r="AV42" s="13">
        <f t="shared" si="3"/>
        <v>0</v>
      </c>
      <c r="AW42" s="13">
        <f t="shared" si="3"/>
        <v>3.0780000000000003</v>
      </c>
      <c r="AX42" s="13">
        <f t="shared" si="3"/>
        <v>12501.297000000002</v>
      </c>
      <c r="AY42" s="13">
        <f t="shared" si="3"/>
        <v>368.67600000000004</v>
      </c>
      <c r="AZ42" s="13">
        <f t="shared" si="3"/>
        <v>8645.0760000000009</v>
      </c>
    </row>
    <row r="45" spans="2:52" x14ac:dyDescent="0.3">
      <c r="B45" t="s">
        <v>15</v>
      </c>
      <c r="C45">
        <v>1</v>
      </c>
      <c r="D45">
        <v>2</v>
      </c>
      <c r="E45">
        <v>3</v>
      </c>
      <c r="F45">
        <v>4</v>
      </c>
      <c r="G45">
        <v>5</v>
      </c>
      <c r="H45">
        <v>6</v>
      </c>
      <c r="I45">
        <v>7</v>
      </c>
      <c r="J45">
        <v>8</v>
      </c>
      <c r="K45">
        <v>9</v>
      </c>
      <c r="L45">
        <v>10</v>
      </c>
      <c r="M45">
        <v>11</v>
      </c>
      <c r="O45" t="s">
        <v>15</v>
      </c>
      <c r="P45">
        <v>1</v>
      </c>
      <c r="Q45">
        <v>2</v>
      </c>
      <c r="R45">
        <v>3</v>
      </c>
      <c r="S45">
        <v>4</v>
      </c>
      <c r="T45">
        <v>5</v>
      </c>
      <c r="U45">
        <v>6</v>
      </c>
      <c r="V45">
        <v>7</v>
      </c>
      <c r="W45">
        <v>8</v>
      </c>
      <c r="X45">
        <v>9</v>
      </c>
      <c r="Y45">
        <v>10</v>
      </c>
      <c r="Z45">
        <v>11</v>
      </c>
      <c r="AB45" t="s">
        <v>15</v>
      </c>
      <c r="AC45">
        <v>1</v>
      </c>
      <c r="AD45">
        <v>2</v>
      </c>
      <c r="AE45">
        <v>3</v>
      </c>
      <c r="AF45">
        <v>4</v>
      </c>
      <c r="AG45">
        <v>5</v>
      </c>
      <c r="AH45">
        <v>6</v>
      </c>
      <c r="AI45">
        <v>7</v>
      </c>
      <c r="AJ45">
        <v>8</v>
      </c>
      <c r="AK45">
        <v>9</v>
      </c>
      <c r="AL45">
        <v>10</v>
      </c>
      <c r="AM45">
        <v>11</v>
      </c>
      <c r="AO45" t="s">
        <v>15</v>
      </c>
      <c r="AP45">
        <v>1</v>
      </c>
      <c r="AQ45">
        <v>2</v>
      </c>
      <c r="AR45">
        <v>3</v>
      </c>
      <c r="AS45">
        <v>4</v>
      </c>
      <c r="AT45">
        <v>5</v>
      </c>
      <c r="AU45">
        <v>6</v>
      </c>
      <c r="AV45">
        <v>7</v>
      </c>
      <c r="AW45">
        <v>8</v>
      </c>
      <c r="AX45">
        <v>9</v>
      </c>
      <c r="AY45">
        <v>10</v>
      </c>
      <c r="AZ45">
        <v>11</v>
      </c>
    </row>
    <row r="46" spans="2:52" x14ac:dyDescent="0.3">
      <c r="B46">
        <v>1</v>
      </c>
      <c r="C46" s="13">
        <f>'time period'!Q45*'Factoring table'!$H$9</f>
        <v>109564.15725</v>
      </c>
      <c r="D46" s="13">
        <f>'time period'!R45*'Factoring table'!$H$9</f>
        <v>2437.7085000000002</v>
      </c>
      <c r="E46" s="13">
        <f>'time period'!S45*'Factoring table'!$H$9</f>
        <v>0.27825</v>
      </c>
      <c r="F46" s="13">
        <f>'time period'!T45*'Factoring table'!$H$9</f>
        <v>16.893750000000001</v>
      </c>
      <c r="G46" s="13">
        <f>'time period'!U45*'Factoring table'!$H$9</f>
        <v>0.159</v>
      </c>
      <c r="H46" s="13">
        <f>'time period'!V45*'Factoring table'!$H$9</f>
        <v>58.194000000000003</v>
      </c>
      <c r="I46" s="13">
        <f>'time period'!W45*'Factoring table'!$H$9</f>
        <v>7.9500000000000001E-2</v>
      </c>
      <c r="J46" s="13">
        <f>'time period'!X45*'Factoring table'!$H$9</f>
        <v>12.084</v>
      </c>
      <c r="K46" s="13">
        <f>'time period'!Y45*'Factoring table'!$H$9</f>
        <v>1.86825</v>
      </c>
      <c r="L46" s="13">
        <f>'time period'!Z45*'Factoring table'!$H$9</f>
        <v>0</v>
      </c>
      <c r="M46" s="13">
        <f>'time period'!AA45*'Factoring table'!$H$9</f>
        <v>6.2407500000000002</v>
      </c>
      <c r="O46">
        <v>1</v>
      </c>
      <c r="P46" s="13">
        <f>'time period'!Q45*'Factoring table'!$H$10</f>
        <v>620863.55775000004</v>
      </c>
      <c r="Q46" s="13">
        <f>'time period'!R45*'Factoring table'!$H$10</f>
        <v>13813.681500000001</v>
      </c>
      <c r="R46" s="13">
        <f>'time period'!S45*'Factoring table'!$H$10</f>
        <v>1.5767499999999999</v>
      </c>
      <c r="S46" s="13">
        <f>'time period'!T45*'Factoring table'!$H$10</f>
        <v>95.731250000000003</v>
      </c>
      <c r="T46" s="13">
        <f>'time period'!U45*'Factoring table'!$H$10</f>
        <v>0.90100000000000002</v>
      </c>
      <c r="U46" s="13">
        <f>'time period'!V45*'Factoring table'!$H$10</f>
        <v>329.76600000000002</v>
      </c>
      <c r="V46" s="13">
        <f>'time period'!W45*'Factoring table'!$H$10</f>
        <v>0.45050000000000001</v>
      </c>
      <c r="W46" s="13">
        <f>'time period'!X45*'Factoring table'!$H$10</f>
        <v>68.475999999999999</v>
      </c>
      <c r="X46" s="13">
        <f>'time period'!Y45*'Factoring table'!$H$10</f>
        <v>10.58675</v>
      </c>
      <c r="Y46" s="13">
        <f>'time period'!Z45*'Factoring table'!$H$10</f>
        <v>0</v>
      </c>
      <c r="Z46" s="13">
        <f>'time period'!AA45*'Factoring table'!$H$10</f>
        <v>35.364250000000006</v>
      </c>
      <c r="AB46">
        <v>1</v>
      </c>
      <c r="AC46" s="13">
        <f t="array" ref="AC46:AM56">TRANSPOSE(P46:Z56)</f>
        <v>620863.55775000004</v>
      </c>
      <c r="AD46" s="13">
        <v>1492.7317500000001</v>
      </c>
      <c r="AE46" s="13">
        <v>7.433250000000001</v>
      </c>
      <c r="AF46" s="13">
        <v>31.084499999999998</v>
      </c>
      <c r="AG46" s="13">
        <v>23.200749999999999</v>
      </c>
      <c r="AH46" s="13">
        <v>1.1262500000000002</v>
      </c>
      <c r="AI46" s="13">
        <v>0.22525000000000001</v>
      </c>
      <c r="AJ46" s="13">
        <v>1561.433</v>
      </c>
      <c r="AK46" s="13">
        <v>1719.5584999999999</v>
      </c>
      <c r="AL46" s="13">
        <v>8.5594999999999999</v>
      </c>
      <c r="AM46" s="13">
        <v>2002.4724999999999</v>
      </c>
      <c r="AO46">
        <v>1</v>
      </c>
      <c r="AP46" s="13">
        <f t="shared" ref="AP46:AZ56" si="4">AC46+C46</f>
        <v>730427.71500000008</v>
      </c>
      <c r="AQ46" s="13">
        <f t="shared" si="4"/>
        <v>3930.4402500000006</v>
      </c>
      <c r="AR46" s="13">
        <f t="shared" si="4"/>
        <v>7.7115000000000009</v>
      </c>
      <c r="AS46" s="13">
        <f t="shared" si="4"/>
        <v>47.978250000000003</v>
      </c>
      <c r="AT46" s="13">
        <f t="shared" si="4"/>
        <v>23.359749999999998</v>
      </c>
      <c r="AU46" s="13">
        <f t="shared" si="4"/>
        <v>59.320250000000001</v>
      </c>
      <c r="AV46" s="13">
        <f t="shared" si="4"/>
        <v>0.30475000000000002</v>
      </c>
      <c r="AW46" s="13">
        <f t="shared" si="4"/>
        <v>1573.5170000000001</v>
      </c>
      <c r="AX46" s="13">
        <f t="shared" si="4"/>
        <v>1721.4267499999999</v>
      </c>
      <c r="AY46" s="13">
        <f t="shared" si="4"/>
        <v>8.5594999999999999</v>
      </c>
      <c r="AZ46" s="13">
        <f t="shared" si="4"/>
        <v>2008.7132499999998</v>
      </c>
    </row>
    <row r="47" spans="2:52" ht="15" thickBot="1" x14ac:dyDescent="0.35">
      <c r="B47">
        <v>2</v>
      </c>
      <c r="C47" s="13">
        <f>'time period'!Q46*'Factoring table'!$H$9</f>
        <v>263.42325</v>
      </c>
      <c r="D47" s="13">
        <f>'time period'!R46*'Factoring table'!$H$9</f>
        <v>17561.470499999999</v>
      </c>
      <c r="E47" s="13">
        <f>'time period'!S46*'Factoring table'!$H$9</f>
        <v>1.59</v>
      </c>
      <c r="F47" s="13">
        <f>'time period'!T46*'Factoring table'!$H$9</f>
        <v>1592.5440000000001</v>
      </c>
      <c r="G47" s="13">
        <f>'time period'!U46*'Factoring table'!$H$9</f>
        <v>2.02725</v>
      </c>
      <c r="H47" s="13">
        <f>'time period'!V46*'Factoring table'!$H$9</f>
        <v>57.319499999999998</v>
      </c>
      <c r="I47" s="13">
        <f>'time period'!W46*'Factoring table'!$H$9</f>
        <v>2.1862500000000002</v>
      </c>
      <c r="J47" s="13">
        <f>'time period'!X46*'Factoring table'!$H$9</f>
        <v>32.674500000000002</v>
      </c>
      <c r="K47" s="13">
        <f>'time period'!Y46*'Factoring table'!$H$9</f>
        <v>0.11924999999999999</v>
      </c>
      <c r="L47" s="13">
        <f>'time period'!Z46*'Factoring table'!$H$9</f>
        <v>0</v>
      </c>
      <c r="M47" s="13">
        <f>'time period'!AA46*'Factoring table'!$H$9</f>
        <v>0</v>
      </c>
      <c r="O47">
        <v>2</v>
      </c>
      <c r="P47" s="13">
        <f>'time period'!Q46*'Factoring table'!$H$10</f>
        <v>1492.7317500000001</v>
      </c>
      <c r="Q47" s="13">
        <f>'time period'!R46*'Factoring table'!$H$10</f>
        <v>99514.999500000005</v>
      </c>
      <c r="R47" s="13">
        <f>'time period'!S46*'Factoring table'!$H$10</f>
        <v>9.0100000000000016</v>
      </c>
      <c r="S47" s="13">
        <f>'time period'!T46*'Factoring table'!$H$10</f>
        <v>9024.4160000000011</v>
      </c>
      <c r="T47" s="13">
        <f>'time period'!U46*'Factoring table'!$H$10</f>
        <v>11.48775</v>
      </c>
      <c r="U47" s="13">
        <f>'time period'!V46*'Factoring table'!$H$10</f>
        <v>324.81049999999999</v>
      </c>
      <c r="V47" s="13">
        <f>'time period'!W46*'Factoring table'!$H$10</f>
        <v>12.38875</v>
      </c>
      <c r="W47" s="13">
        <f>'time period'!X46*'Factoring table'!$H$10</f>
        <v>185.15550000000002</v>
      </c>
      <c r="X47" s="13">
        <f>'time period'!Y46*'Factoring table'!$H$10</f>
        <v>0.67574999999999996</v>
      </c>
      <c r="Y47" s="13">
        <f>'time period'!Z46*'Factoring table'!$H$10</f>
        <v>0</v>
      </c>
      <c r="Z47" s="13">
        <f>'time period'!AA46*'Factoring table'!$H$10</f>
        <v>0</v>
      </c>
      <c r="AB47">
        <v>2</v>
      </c>
      <c r="AC47" s="13">
        <v>13813.681500000001</v>
      </c>
      <c r="AD47" s="13">
        <v>99514.999500000005</v>
      </c>
      <c r="AE47" s="13">
        <v>615.15774999999996</v>
      </c>
      <c r="AF47" s="13">
        <v>22895.98675</v>
      </c>
      <c r="AG47" s="13">
        <v>1470.2067500000001</v>
      </c>
      <c r="AH47" s="13">
        <v>15.316999999999998</v>
      </c>
      <c r="AI47" s="13">
        <v>95.506</v>
      </c>
      <c r="AJ47" s="13">
        <v>17198.963749999999</v>
      </c>
      <c r="AK47" s="13">
        <v>2082.8867499999997</v>
      </c>
      <c r="AL47" s="13">
        <v>0.45050000000000001</v>
      </c>
      <c r="AM47" s="13">
        <v>5.1807500000000006</v>
      </c>
      <c r="AO47">
        <v>2</v>
      </c>
      <c r="AP47" s="13">
        <f t="shared" si="4"/>
        <v>14077.10475</v>
      </c>
      <c r="AQ47" s="13">
        <f t="shared" si="4"/>
        <v>117076.47</v>
      </c>
      <c r="AR47" s="13">
        <f t="shared" si="4"/>
        <v>616.74775</v>
      </c>
      <c r="AS47" s="13">
        <f t="shared" si="4"/>
        <v>24488.530750000002</v>
      </c>
      <c r="AT47" s="13">
        <f t="shared" si="4"/>
        <v>1472.2340000000002</v>
      </c>
      <c r="AU47" s="13">
        <f t="shared" si="4"/>
        <v>72.636499999999998</v>
      </c>
      <c r="AV47" s="13">
        <f t="shared" si="4"/>
        <v>97.692250000000001</v>
      </c>
      <c r="AW47" s="13">
        <f t="shared" si="4"/>
        <v>17231.63825</v>
      </c>
      <c r="AX47" s="13">
        <f t="shared" si="4"/>
        <v>2083.0059999999999</v>
      </c>
      <c r="AY47" s="13">
        <f t="shared" si="4"/>
        <v>0.45050000000000001</v>
      </c>
      <c r="AZ47" s="13">
        <f t="shared" si="4"/>
        <v>5.1807500000000006</v>
      </c>
    </row>
    <row r="48" spans="2:52" ht="15" thickBot="1" x14ac:dyDescent="0.35">
      <c r="B48" s="12">
        <v>3</v>
      </c>
      <c r="C48" s="13">
        <f>'time period'!Q47*'Factoring table'!$H$9</f>
        <v>1.3117500000000002</v>
      </c>
      <c r="D48" s="13">
        <f>'time period'!R47*'Factoring table'!$H$9</f>
        <v>108.55725</v>
      </c>
      <c r="E48" s="13">
        <f>'time period'!S47*'Factoring table'!$H$9</f>
        <v>568.10699999999997</v>
      </c>
      <c r="F48" s="13">
        <f>'time period'!T47*'Factoring table'!$H$9</f>
        <v>11.646750000000001</v>
      </c>
      <c r="G48" s="13">
        <f>'time period'!U47*'Factoring table'!$H$9</f>
        <v>581.54250000000002</v>
      </c>
      <c r="H48" s="13">
        <f>'time period'!V47*'Factoring table'!$H$9</f>
        <v>0</v>
      </c>
      <c r="I48" s="13">
        <f>'time period'!W47*'Factoring table'!$H$9</f>
        <v>0</v>
      </c>
      <c r="J48" s="13">
        <f>'time period'!X47*'Factoring table'!$H$9</f>
        <v>178.9545</v>
      </c>
      <c r="K48" s="13">
        <f>'time period'!Y47*'Factoring table'!$H$9</f>
        <v>0</v>
      </c>
      <c r="L48" s="13">
        <f>'time period'!Z47*'Factoring table'!$H$9</f>
        <v>0</v>
      </c>
      <c r="M48" s="13">
        <f>'time period'!AA47*'Factoring table'!$H$9</f>
        <v>0</v>
      </c>
      <c r="O48" s="12">
        <v>3</v>
      </c>
      <c r="P48" s="13">
        <f>'time period'!Q47*'Factoring table'!$H$10</f>
        <v>7.433250000000001</v>
      </c>
      <c r="Q48" s="13">
        <f>'time period'!R47*'Factoring table'!$H$10</f>
        <v>615.15774999999996</v>
      </c>
      <c r="R48" s="13">
        <f>'time period'!S47*'Factoring table'!$H$10</f>
        <v>3219.2730000000001</v>
      </c>
      <c r="S48" s="13">
        <f>'time period'!T47*'Factoring table'!$H$10</f>
        <v>65.998250000000013</v>
      </c>
      <c r="T48" s="13">
        <f>'time period'!U47*'Factoring table'!$H$10</f>
        <v>3295.4075000000003</v>
      </c>
      <c r="U48" s="13">
        <f>'time period'!V47*'Factoring table'!$H$10</f>
        <v>0</v>
      </c>
      <c r="V48" s="13">
        <f>'time period'!W47*'Factoring table'!$H$10</f>
        <v>0</v>
      </c>
      <c r="W48" s="13">
        <f>'time period'!X47*'Factoring table'!$H$10</f>
        <v>1014.0754999999999</v>
      </c>
      <c r="X48" s="13">
        <f>'time period'!Y47*'Factoring table'!$H$10</f>
        <v>0</v>
      </c>
      <c r="Y48" s="13">
        <f>'time period'!Z47*'Factoring table'!$H$10</f>
        <v>0</v>
      </c>
      <c r="Z48" s="13">
        <f>'time period'!AA47*'Factoring table'!$H$10</f>
        <v>0</v>
      </c>
      <c r="AB48" s="12">
        <v>3</v>
      </c>
      <c r="AC48" s="13">
        <v>1.5767499999999999</v>
      </c>
      <c r="AD48" s="13">
        <v>9.0100000000000016</v>
      </c>
      <c r="AE48" s="13">
        <v>3219.2730000000001</v>
      </c>
      <c r="AF48" s="13">
        <v>1.3514999999999999</v>
      </c>
      <c r="AG48" s="13">
        <v>6512.2027499999995</v>
      </c>
      <c r="AH48" s="13">
        <v>0</v>
      </c>
      <c r="AI48" s="13">
        <v>0</v>
      </c>
      <c r="AJ48" s="13">
        <v>2465.8117499999998</v>
      </c>
      <c r="AK48" s="13">
        <v>13.515000000000001</v>
      </c>
      <c r="AL48" s="13">
        <v>0</v>
      </c>
      <c r="AM48" s="13">
        <v>0.22525000000000001</v>
      </c>
      <c r="AO48" s="12">
        <v>3</v>
      </c>
      <c r="AP48" s="13">
        <f t="shared" si="4"/>
        <v>2.8885000000000001</v>
      </c>
      <c r="AQ48" s="13">
        <f t="shared" si="4"/>
        <v>117.56725</v>
      </c>
      <c r="AR48" s="13">
        <f t="shared" si="4"/>
        <v>3787.38</v>
      </c>
      <c r="AS48" s="13">
        <f t="shared" si="4"/>
        <v>12.998250000000001</v>
      </c>
      <c r="AT48" s="13">
        <f t="shared" si="4"/>
        <v>7093.7452499999999</v>
      </c>
      <c r="AU48" s="13">
        <f t="shared" si="4"/>
        <v>0</v>
      </c>
      <c r="AV48" s="13">
        <f t="shared" si="4"/>
        <v>0</v>
      </c>
      <c r="AW48" s="13">
        <f t="shared" si="4"/>
        <v>2644.7662499999997</v>
      </c>
      <c r="AX48" s="13">
        <f t="shared" si="4"/>
        <v>13.515000000000001</v>
      </c>
      <c r="AY48" s="13">
        <f t="shared" si="4"/>
        <v>0</v>
      </c>
      <c r="AZ48" s="13">
        <f t="shared" si="4"/>
        <v>0.22525000000000001</v>
      </c>
    </row>
    <row r="49" spans="2:52" x14ac:dyDescent="0.3">
      <c r="B49">
        <v>4</v>
      </c>
      <c r="C49" s="13">
        <f>'time period'!Q48*'Factoring table'!$H$9</f>
        <v>5.4855</v>
      </c>
      <c r="D49" s="13">
        <f>'time period'!R48*'Factoring table'!$H$9</f>
        <v>4040.4682499999999</v>
      </c>
      <c r="E49" s="13">
        <f>'time period'!S48*'Factoring table'!$H$9</f>
        <v>0.23849999999999999</v>
      </c>
      <c r="F49" s="13">
        <f>'time period'!T48*'Factoring table'!$H$9</f>
        <v>3321.1124999999997</v>
      </c>
      <c r="G49" s="13">
        <f>'time period'!U48*'Factoring table'!$H$9</f>
        <v>7.3140000000000001</v>
      </c>
      <c r="H49" s="13">
        <f>'time period'!V48*'Factoring table'!$H$9</f>
        <v>41.817</v>
      </c>
      <c r="I49" s="13">
        <f>'time period'!W48*'Factoring table'!$H$9</f>
        <v>2656.85025</v>
      </c>
      <c r="J49" s="13">
        <f>'time period'!X48*'Factoring table'!$H$9</f>
        <v>0.71550000000000002</v>
      </c>
      <c r="K49" s="13">
        <f>'time period'!Y48*'Factoring table'!$H$9</f>
        <v>0</v>
      </c>
      <c r="L49" s="13">
        <f>'time period'!Z48*'Factoring table'!$H$9</f>
        <v>3.9750000000000001E-2</v>
      </c>
      <c r="M49" s="13">
        <f>'time period'!AA48*'Factoring table'!$H$9</f>
        <v>0</v>
      </c>
      <c r="O49">
        <v>4</v>
      </c>
      <c r="P49" s="13">
        <f>'time period'!Q48*'Factoring table'!$H$10</f>
        <v>31.084499999999998</v>
      </c>
      <c r="Q49" s="13">
        <f>'time period'!R48*'Factoring table'!$H$10</f>
        <v>22895.98675</v>
      </c>
      <c r="R49" s="13">
        <f>'time period'!S48*'Factoring table'!$H$10</f>
        <v>1.3514999999999999</v>
      </c>
      <c r="S49" s="13">
        <f>'time period'!T48*'Factoring table'!$H$10</f>
        <v>18819.637500000001</v>
      </c>
      <c r="T49" s="13">
        <f>'time period'!U48*'Factoring table'!$H$10</f>
        <v>41.446000000000005</v>
      </c>
      <c r="U49" s="13">
        <f>'time period'!V48*'Factoring table'!$H$10</f>
        <v>236.96300000000002</v>
      </c>
      <c r="V49" s="13">
        <f>'time period'!W48*'Factoring table'!$H$10</f>
        <v>15055.48475</v>
      </c>
      <c r="W49" s="13">
        <f>'time period'!X48*'Factoring table'!$H$10</f>
        <v>4.0545</v>
      </c>
      <c r="X49" s="13">
        <f>'time period'!Y48*'Factoring table'!$H$10</f>
        <v>0</v>
      </c>
      <c r="Y49" s="13">
        <f>'time period'!Z48*'Factoring table'!$H$10</f>
        <v>0.22525000000000001</v>
      </c>
      <c r="Z49" s="13">
        <f>'time period'!AA48*'Factoring table'!$H$10</f>
        <v>0</v>
      </c>
      <c r="AB49">
        <v>4</v>
      </c>
      <c r="AC49" s="13">
        <v>95.731250000000003</v>
      </c>
      <c r="AD49" s="13">
        <v>9024.4160000000011</v>
      </c>
      <c r="AE49" s="13">
        <v>65.998250000000013</v>
      </c>
      <c r="AF49" s="13">
        <v>18819.637500000001</v>
      </c>
      <c r="AG49" s="13">
        <v>1502.8680000000002</v>
      </c>
      <c r="AH49" s="13">
        <v>5.1807500000000006</v>
      </c>
      <c r="AI49" s="13">
        <v>23373.741999999998</v>
      </c>
      <c r="AJ49" s="13">
        <v>95.055500000000009</v>
      </c>
      <c r="AK49" s="13">
        <v>38.743000000000002</v>
      </c>
      <c r="AL49" s="13">
        <v>0</v>
      </c>
      <c r="AM49" s="13">
        <v>0</v>
      </c>
      <c r="AO49">
        <v>4</v>
      </c>
      <c r="AP49" s="13">
        <f t="shared" si="4"/>
        <v>101.21675</v>
      </c>
      <c r="AQ49" s="13">
        <f t="shared" si="4"/>
        <v>13064.884250000001</v>
      </c>
      <c r="AR49" s="13">
        <f t="shared" si="4"/>
        <v>66.236750000000015</v>
      </c>
      <c r="AS49" s="13">
        <f t="shared" si="4"/>
        <v>22140.75</v>
      </c>
      <c r="AT49" s="13">
        <f t="shared" si="4"/>
        <v>1510.1820000000002</v>
      </c>
      <c r="AU49" s="13">
        <f t="shared" si="4"/>
        <v>46.997750000000003</v>
      </c>
      <c r="AV49" s="13">
        <f t="shared" si="4"/>
        <v>26030.592249999998</v>
      </c>
      <c r="AW49" s="13">
        <f t="shared" si="4"/>
        <v>95.771000000000015</v>
      </c>
      <c r="AX49" s="13">
        <f t="shared" si="4"/>
        <v>38.743000000000002</v>
      </c>
      <c r="AY49" s="13">
        <f t="shared" si="4"/>
        <v>3.9750000000000001E-2</v>
      </c>
      <c r="AZ49" s="13">
        <f t="shared" si="4"/>
        <v>0</v>
      </c>
    </row>
    <row r="50" spans="2:52" x14ac:dyDescent="0.3">
      <c r="B50">
        <v>5</v>
      </c>
      <c r="C50" s="13">
        <f>'time period'!Q49*'Factoring table'!$H$9</f>
        <v>4.0942499999999997</v>
      </c>
      <c r="D50" s="13">
        <f>'time period'!R49*'Factoring table'!$H$9</f>
        <v>259.44825000000003</v>
      </c>
      <c r="E50" s="13">
        <f>'time period'!S49*'Factoring table'!$H$9</f>
        <v>1149.21225</v>
      </c>
      <c r="F50" s="13">
        <f>'time period'!T49*'Factoring table'!$H$9</f>
        <v>265.21199999999999</v>
      </c>
      <c r="G50" s="13">
        <f>'time period'!U49*'Factoring table'!$H$9</f>
        <v>431.44649999999996</v>
      </c>
      <c r="H50" s="13">
        <f>'time period'!V49*'Factoring table'!$H$9</f>
        <v>0.19875000000000001</v>
      </c>
      <c r="I50" s="13">
        <f>'time period'!W49*'Factoring table'!$H$9</f>
        <v>0.19875000000000001</v>
      </c>
      <c r="J50" s="13">
        <f>'time period'!X49*'Factoring table'!$H$9</f>
        <v>163.13399999999999</v>
      </c>
      <c r="K50" s="13">
        <f>'time period'!Y49*'Factoring table'!$H$9</f>
        <v>0</v>
      </c>
      <c r="L50" s="13">
        <f>'time period'!Z49*'Factoring table'!$H$9</f>
        <v>0</v>
      </c>
      <c r="M50" s="13">
        <f>'time period'!AA49*'Factoring table'!$H$9</f>
        <v>0</v>
      </c>
      <c r="O50">
        <v>5</v>
      </c>
      <c r="P50" s="13">
        <f>'time period'!Q49*'Factoring table'!$H$10</f>
        <v>23.200749999999999</v>
      </c>
      <c r="Q50" s="13">
        <f>'time period'!R49*'Factoring table'!$H$10</f>
        <v>1470.2067500000001</v>
      </c>
      <c r="R50" s="13">
        <f>'time period'!S49*'Factoring table'!$H$10</f>
        <v>6512.2027499999995</v>
      </c>
      <c r="S50" s="13">
        <f>'time period'!T49*'Factoring table'!$H$10</f>
        <v>1502.8680000000002</v>
      </c>
      <c r="T50" s="13">
        <f>'time period'!U49*'Factoring table'!$H$10</f>
        <v>2444.8634999999999</v>
      </c>
      <c r="U50" s="13">
        <f>'time period'!V49*'Factoring table'!$H$10</f>
        <v>1.1262500000000002</v>
      </c>
      <c r="V50" s="13">
        <f>'time period'!W49*'Factoring table'!$H$10</f>
        <v>1.1262500000000002</v>
      </c>
      <c r="W50" s="13">
        <f>'time period'!X49*'Factoring table'!$H$10</f>
        <v>924.42599999999993</v>
      </c>
      <c r="X50" s="13">
        <f>'time period'!Y49*'Factoring table'!$H$10</f>
        <v>0</v>
      </c>
      <c r="Y50" s="13">
        <f>'time period'!Z49*'Factoring table'!$H$10</f>
        <v>0</v>
      </c>
      <c r="Z50" s="13">
        <f>'time period'!AA49*'Factoring table'!$H$10</f>
        <v>0</v>
      </c>
      <c r="AB50">
        <v>5</v>
      </c>
      <c r="AC50" s="13">
        <v>0.90100000000000002</v>
      </c>
      <c r="AD50" s="13">
        <v>11.48775</v>
      </c>
      <c r="AE50" s="13">
        <v>3295.4075000000003</v>
      </c>
      <c r="AF50" s="13">
        <v>41.446000000000005</v>
      </c>
      <c r="AG50" s="13">
        <v>2444.8634999999999</v>
      </c>
      <c r="AH50" s="13">
        <v>0.22525000000000001</v>
      </c>
      <c r="AI50" s="13">
        <v>0</v>
      </c>
      <c r="AJ50" s="13">
        <v>508.83974999999998</v>
      </c>
      <c r="AK50" s="13">
        <v>0.45050000000000001</v>
      </c>
      <c r="AL50" s="13">
        <v>0</v>
      </c>
      <c r="AM50" s="13">
        <v>0</v>
      </c>
      <c r="AO50">
        <v>5</v>
      </c>
      <c r="AP50" s="13">
        <f t="shared" si="4"/>
        <v>4.9952499999999995</v>
      </c>
      <c r="AQ50" s="13">
        <f t="shared" si="4"/>
        <v>270.93600000000004</v>
      </c>
      <c r="AR50" s="13">
        <f t="shared" si="4"/>
        <v>4444.6197499999998</v>
      </c>
      <c r="AS50" s="13">
        <f t="shared" si="4"/>
        <v>306.65800000000002</v>
      </c>
      <c r="AT50" s="13">
        <f t="shared" si="4"/>
        <v>2876.31</v>
      </c>
      <c r="AU50" s="13">
        <f t="shared" si="4"/>
        <v>0.42400000000000004</v>
      </c>
      <c r="AV50" s="13">
        <f t="shared" si="4"/>
        <v>0.19875000000000001</v>
      </c>
      <c r="AW50" s="13">
        <f t="shared" si="4"/>
        <v>671.97375</v>
      </c>
      <c r="AX50" s="13">
        <f t="shared" si="4"/>
        <v>0.45050000000000001</v>
      </c>
      <c r="AY50" s="13">
        <f t="shared" si="4"/>
        <v>0</v>
      </c>
      <c r="AZ50" s="13">
        <f t="shared" si="4"/>
        <v>0</v>
      </c>
    </row>
    <row r="51" spans="2:52" x14ac:dyDescent="0.3">
      <c r="B51">
        <v>6</v>
      </c>
      <c r="C51" s="13">
        <f>'time period'!Q50*'Factoring table'!$H$9</f>
        <v>0.19875000000000001</v>
      </c>
      <c r="D51" s="13">
        <f>'time period'!R50*'Factoring table'!$H$9</f>
        <v>2.7029999999999998</v>
      </c>
      <c r="E51" s="13">
        <f>'time period'!S50*'Factoring table'!$H$9</f>
        <v>0</v>
      </c>
      <c r="F51" s="13">
        <f>'time period'!T50*'Factoring table'!$H$9</f>
        <v>0.91425000000000001</v>
      </c>
      <c r="G51" s="13">
        <f>'time period'!U50*'Factoring table'!$H$9</f>
        <v>3.9750000000000001E-2</v>
      </c>
      <c r="H51" s="13">
        <f>'time period'!V50*'Factoring table'!$H$9</f>
        <v>14044.152</v>
      </c>
      <c r="I51" s="13">
        <f>'time period'!W50*'Factoring table'!$H$9</f>
        <v>5.1675000000000004</v>
      </c>
      <c r="J51" s="13">
        <f>'time period'!X50*'Factoring table'!$H$9</f>
        <v>0</v>
      </c>
      <c r="K51" s="13">
        <f>'time period'!Y50*'Factoring table'!$H$9</f>
        <v>0</v>
      </c>
      <c r="L51" s="13">
        <f>'time period'!Z50*'Factoring table'!$H$9</f>
        <v>0</v>
      </c>
      <c r="M51" s="13">
        <f>'time period'!AA50*'Factoring table'!$H$9</f>
        <v>0</v>
      </c>
      <c r="O51">
        <v>6</v>
      </c>
      <c r="P51" s="13">
        <f>'time period'!Q50*'Factoring table'!$H$10</f>
        <v>1.1262500000000002</v>
      </c>
      <c r="Q51" s="13">
        <f>'time period'!R50*'Factoring table'!$H$10</f>
        <v>15.316999999999998</v>
      </c>
      <c r="R51" s="13">
        <f>'time period'!S50*'Factoring table'!$H$10</f>
        <v>0</v>
      </c>
      <c r="S51" s="13">
        <f>'time period'!T50*'Factoring table'!$H$10</f>
        <v>5.1807500000000006</v>
      </c>
      <c r="T51" s="13">
        <f>'time period'!U50*'Factoring table'!$H$10</f>
        <v>0.22525000000000001</v>
      </c>
      <c r="U51" s="13">
        <f>'time period'!V50*'Factoring table'!$H$10</f>
        <v>79583.528000000006</v>
      </c>
      <c r="V51" s="13">
        <f>'time period'!W50*'Factoring table'!$H$10</f>
        <v>29.282500000000002</v>
      </c>
      <c r="W51" s="13">
        <f>'time period'!X50*'Factoring table'!$H$10</f>
        <v>0</v>
      </c>
      <c r="X51" s="13">
        <f>'time period'!Y50*'Factoring table'!$H$10</f>
        <v>0</v>
      </c>
      <c r="Y51" s="13">
        <f>'time period'!Z50*'Factoring table'!$H$10</f>
        <v>0</v>
      </c>
      <c r="Z51" s="13">
        <f>'time period'!AA50*'Factoring table'!$H$10</f>
        <v>0</v>
      </c>
      <c r="AB51">
        <v>6</v>
      </c>
      <c r="AC51" s="13">
        <v>329.76600000000002</v>
      </c>
      <c r="AD51" s="13">
        <v>324.81049999999999</v>
      </c>
      <c r="AE51" s="13">
        <v>0</v>
      </c>
      <c r="AF51" s="13">
        <v>236.96300000000002</v>
      </c>
      <c r="AG51" s="13">
        <v>1.1262500000000002</v>
      </c>
      <c r="AH51" s="13">
        <v>79583.528000000006</v>
      </c>
      <c r="AI51" s="13">
        <v>4157.4392500000004</v>
      </c>
      <c r="AJ51" s="13">
        <v>17.569500000000001</v>
      </c>
      <c r="AK51" s="13">
        <v>38.067250000000001</v>
      </c>
      <c r="AL51" s="13">
        <v>0</v>
      </c>
      <c r="AM51" s="13">
        <v>0.22525000000000001</v>
      </c>
      <c r="AO51">
        <v>6</v>
      </c>
      <c r="AP51" s="13">
        <f t="shared" si="4"/>
        <v>329.96475000000004</v>
      </c>
      <c r="AQ51" s="13">
        <f t="shared" si="4"/>
        <v>327.51349999999996</v>
      </c>
      <c r="AR51" s="13">
        <f t="shared" si="4"/>
        <v>0</v>
      </c>
      <c r="AS51" s="13">
        <f t="shared" si="4"/>
        <v>237.87725000000003</v>
      </c>
      <c r="AT51" s="13">
        <f t="shared" si="4"/>
        <v>1.1660000000000001</v>
      </c>
      <c r="AU51" s="13">
        <f t="shared" si="4"/>
        <v>93627.680000000008</v>
      </c>
      <c r="AV51" s="13">
        <f t="shared" si="4"/>
        <v>4162.6067499999999</v>
      </c>
      <c r="AW51" s="13">
        <f t="shared" si="4"/>
        <v>17.569500000000001</v>
      </c>
      <c r="AX51" s="13">
        <f t="shared" si="4"/>
        <v>38.067250000000001</v>
      </c>
      <c r="AY51" s="13">
        <f t="shared" si="4"/>
        <v>0</v>
      </c>
      <c r="AZ51" s="13">
        <f t="shared" si="4"/>
        <v>0.22525000000000001</v>
      </c>
    </row>
    <row r="52" spans="2:52" x14ac:dyDescent="0.3">
      <c r="B52">
        <v>7</v>
      </c>
      <c r="C52" s="13">
        <f>'time period'!Q51*'Factoring table'!$H$9</f>
        <v>3.9750000000000001E-2</v>
      </c>
      <c r="D52" s="13">
        <f>'time period'!R51*'Factoring table'!$H$9</f>
        <v>16.853999999999999</v>
      </c>
      <c r="E52" s="13">
        <f>'time period'!S51*'Factoring table'!$H$9</f>
        <v>0</v>
      </c>
      <c r="F52" s="13">
        <f>'time period'!T51*'Factoring table'!$H$9</f>
        <v>4124.7780000000002</v>
      </c>
      <c r="G52" s="13">
        <f>'time period'!U51*'Factoring table'!$H$9</f>
        <v>0</v>
      </c>
      <c r="H52" s="13">
        <f>'time period'!V51*'Factoring table'!$H$9</f>
        <v>733.66575</v>
      </c>
      <c r="I52" s="13">
        <f>'time period'!W51*'Factoring table'!$H$9</f>
        <v>1489.5915</v>
      </c>
      <c r="J52" s="13">
        <f>'time period'!X51*'Factoring table'!$H$9</f>
        <v>0</v>
      </c>
      <c r="K52" s="13">
        <f>'time period'!Y51*'Factoring table'!$H$9</f>
        <v>0</v>
      </c>
      <c r="L52" s="13">
        <f>'time period'!Z51*'Factoring table'!$H$9</f>
        <v>0</v>
      </c>
      <c r="M52" s="13">
        <f>'time period'!AA51*'Factoring table'!$H$9</f>
        <v>0</v>
      </c>
      <c r="O52">
        <v>7</v>
      </c>
      <c r="P52" s="13">
        <f>'time period'!Q51*'Factoring table'!$H$10</f>
        <v>0.22525000000000001</v>
      </c>
      <c r="Q52" s="13">
        <f>'time period'!R51*'Factoring table'!$H$10</f>
        <v>95.506</v>
      </c>
      <c r="R52" s="13">
        <f>'time period'!S51*'Factoring table'!$H$10</f>
        <v>0</v>
      </c>
      <c r="S52" s="13">
        <f>'time period'!T51*'Factoring table'!$H$10</f>
        <v>23373.741999999998</v>
      </c>
      <c r="T52" s="13">
        <f>'time period'!U51*'Factoring table'!$H$10</f>
        <v>0</v>
      </c>
      <c r="U52" s="13">
        <f>'time period'!V51*'Factoring table'!$H$10</f>
        <v>4157.4392500000004</v>
      </c>
      <c r="V52" s="13">
        <f>'time period'!W51*'Factoring table'!$H$10</f>
        <v>8441.0185000000001</v>
      </c>
      <c r="W52" s="13">
        <f>'time period'!X51*'Factoring table'!$H$10</f>
        <v>0</v>
      </c>
      <c r="X52" s="13">
        <f>'time period'!Y51*'Factoring table'!$H$10</f>
        <v>0</v>
      </c>
      <c r="Y52" s="13">
        <f>'time period'!Z51*'Factoring table'!$H$10</f>
        <v>0</v>
      </c>
      <c r="Z52" s="13">
        <f>'time period'!AA51*'Factoring table'!$H$10</f>
        <v>0</v>
      </c>
      <c r="AB52">
        <v>7</v>
      </c>
      <c r="AC52" s="13">
        <v>0.45050000000000001</v>
      </c>
      <c r="AD52" s="13">
        <v>12.38875</v>
      </c>
      <c r="AE52" s="13">
        <v>0</v>
      </c>
      <c r="AF52" s="13">
        <v>15055.48475</v>
      </c>
      <c r="AG52" s="13">
        <v>1.1262500000000002</v>
      </c>
      <c r="AH52" s="13">
        <v>29.282500000000002</v>
      </c>
      <c r="AI52" s="13">
        <v>8441.0185000000001</v>
      </c>
      <c r="AJ52" s="13">
        <v>0.90100000000000002</v>
      </c>
      <c r="AK52" s="13">
        <v>1.1262500000000002</v>
      </c>
      <c r="AL52" s="13">
        <v>0</v>
      </c>
      <c r="AM52" s="13">
        <v>0</v>
      </c>
      <c r="AO52">
        <v>7</v>
      </c>
      <c r="AP52" s="13">
        <f t="shared" si="4"/>
        <v>0.49025000000000002</v>
      </c>
      <c r="AQ52" s="13">
        <f t="shared" si="4"/>
        <v>29.242750000000001</v>
      </c>
      <c r="AR52" s="13">
        <f t="shared" si="4"/>
        <v>0</v>
      </c>
      <c r="AS52" s="13">
        <f t="shared" si="4"/>
        <v>19180.262750000002</v>
      </c>
      <c r="AT52" s="13">
        <f t="shared" si="4"/>
        <v>1.1262500000000002</v>
      </c>
      <c r="AU52" s="13">
        <f t="shared" si="4"/>
        <v>762.94825000000003</v>
      </c>
      <c r="AV52" s="13">
        <f t="shared" si="4"/>
        <v>9930.61</v>
      </c>
      <c r="AW52" s="13">
        <f t="shared" si="4"/>
        <v>0.90100000000000002</v>
      </c>
      <c r="AX52" s="13">
        <f t="shared" si="4"/>
        <v>1.1262500000000002</v>
      </c>
      <c r="AY52" s="13">
        <f t="shared" si="4"/>
        <v>0</v>
      </c>
      <c r="AZ52" s="13">
        <f t="shared" si="4"/>
        <v>0</v>
      </c>
    </row>
    <row r="53" spans="2:52" x14ac:dyDescent="0.3">
      <c r="B53">
        <v>8</v>
      </c>
      <c r="C53" s="13">
        <f>'time period'!Q52*'Factoring table'!$H$9</f>
        <v>275.54699999999997</v>
      </c>
      <c r="D53" s="13">
        <f>'time period'!R52*'Factoring table'!$H$9</f>
        <v>3035.1112499999999</v>
      </c>
      <c r="E53" s="13">
        <f>'time period'!S52*'Factoring table'!$H$9</f>
        <v>435.14324999999997</v>
      </c>
      <c r="F53" s="13">
        <f>'time period'!T52*'Factoring table'!$H$9</f>
        <v>16.7745</v>
      </c>
      <c r="G53" s="13">
        <f>'time period'!U52*'Factoring table'!$H$9</f>
        <v>89.795249999999996</v>
      </c>
      <c r="H53" s="13">
        <f>'time period'!V52*'Factoring table'!$H$9</f>
        <v>3.1005000000000003</v>
      </c>
      <c r="I53" s="13">
        <f>'time period'!W52*'Factoring table'!$H$9</f>
        <v>0.159</v>
      </c>
      <c r="J53" s="13">
        <f>'time period'!X52*'Factoring table'!$H$9</f>
        <v>9137.4517500000002</v>
      </c>
      <c r="K53" s="13">
        <f>'time period'!Y52*'Factoring table'!$H$9</f>
        <v>0.67574999999999996</v>
      </c>
      <c r="L53" s="13">
        <f>'time period'!Z52*'Factoring table'!$H$9</f>
        <v>3.9750000000000001E-2</v>
      </c>
      <c r="M53" s="13">
        <f>'time period'!AA52*'Factoring table'!$H$9</f>
        <v>0.11924999999999999</v>
      </c>
      <c r="O53">
        <v>8</v>
      </c>
      <c r="P53" s="13">
        <f>'time period'!Q52*'Factoring table'!$H$10</f>
        <v>1561.433</v>
      </c>
      <c r="Q53" s="13">
        <f>'time period'!R52*'Factoring table'!$H$10</f>
        <v>17198.963749999999</v>
      </c>
      <c r="R53" s="13">
        <f>'time period'!S52*'Factoring table'!$H$10</f>
        <v>2465.8117499999998</v>
      </c>
      <c r="S53" s="13">
        <f>'time period'!T52*'Factoring table'!$H$10</f>
        <v>95.055500000000009</v>
      </c>
      <c r="T53" s="13">
        <f>'time period'!U52*'Factoring table'!$H$10</f>
        <v>508.83974999999998</v>
      </c>
      <c r="U53" s="13">
        <f>'time period'!V52*'Factoring table'!$H$10</f>
        <v>17.569500000000001</v>
      </c>
      <c r="V53" s="13">
        <f>'time period'!W52*'Factoring table'!$H$10</f>
        <v>0.90100000000000002</v>
      </c>
      <c r="W53" s="13">
        <f>'time period'!X52*'Factoring table'!$H$10</f>
        <v>51778.893250000001</v>
      </c>
      <c r="X53" s="13">
        <f>'time period'!Y52*'Factoring table'!$H$10</f>
        <v>3.8292499999999996</v>
      </c>
      <c r="Y53" s="13">
        <f>'time period'!Z52*'Factoring table'!$H$10</f>
        <v>0.22525000000000001</v>
      </c>
      <c r="Z53" s="13">
        <f>'time period'!AA52*'Factoring table'!$H$10</f>
        <v>0.67574999999999996</v>
      </c>
      <c r="AB53">
        <v>8</v>
      </c>
      <c r="AC53" s="13">
        <v>68.475999999999999</v>
      </c>
      <c r="AD53" s="13">
        <v>185.15550000000002</v>
      </c>
      <c r="AE53" s="13">
        <v>1014.0754999999999</v>
      </c>
      <c r="AF53" s="13">
        <v>4.0545</v>
      </c>
      <c r="AG53" s="13">
        <v>924.42599999999993</v>
      </c>
      <c r="AH53" s="13">
        <v>0</v>
      </c>
      <c r="AI53" s="13">
        <v>0</v>
      </c>
      <c r="AJ53" s="13">
        <v>51778.893250000001</v>
      </c>
      <c r="AK53" s="13">
        <v>1253.96675</v>
      </c>
      <c r="AL53" s="13">
        <v>0.22525000000000001</v>
      </c>
      <c r="AM53" s="13">
        <v>3.3787500000000001</v>
      </c>
      <c r="AO53">
        <v>8</v>
      </c>
      <c r="AP53" s="13">
        <f t="shared" si="4"/>
        <v>344.02299999999997</v>
      </c>
      <c r="AQ53" s="13">
        <f t="shared" si="4"/>
        <v>3220.2667499999998</v>
      </c>
      <c r="AR53" s="13">
        <f t="shared" si="4"/>
        <v>1449.21875</v>
      </c>
      <c r="AS53" s="13">
        <f t="shared" si="4"/>
        <v>20.829000000000001</v>
      </c>
      <c r="AT53" s="13">
        <f t="shared" si="4"/>
        <v>1014.2212499999999</v>
      </c>
      <c r="AU53" s="13">
        <f t="shared" si="4"/>
        <v>3.1005000000000003</v>
      </c>
      <c r="AV53" s="13">
        <f t="shared" si="4"/>
        <v>0.159</v>
      </c>
      <c r="AW53" s="13">
        <f t="shared" si="4"/>
        <v>60916.345000000001</v>
      </c>
      <c r="AX53" s="13">
        <f t="shared" si="4"/>
        <v>1254.6425000000002</v>
      </c>
      <c r="AY53" s="13">
        <f t="shared" si="4"/>
        <v>0.26500000000000001</v>
      </c>
      <c r="AZ53" s="13">
        <f t="shared" si="4"/>
        <v>3.4980000000000002</v>
      </c>
    </row>
    <row r="54" spans="2:52" x14ac:dyDescent="0.3">
      <c r="B54">
        <v>9</v>
      </c>
      <c r="C54" s="13">
        <f>'time period'!Q53*'Factoring table'!$H$9</f>
        <v>303.45150000000001</v>
      </c>
      <c r="D54" s="13">
        <f>'time period'!R53*'Factoring table'!$H$9</f>
        <v>367.56824999999998</v>
      </c>
      <c r="E54" s="13">
        <f>'time period'!S53*'Factoring table'!$H$9</f>
        <v>2.3849999999999998</v>
      </c>
      <c r="F54" s="13">
        <f>'time period'!T53*'Factoring table'!$H$9</f>
        <v>6.8370000000000006</v>
      </c>
      <c r="G54" s="13">
        <f>'time period'!U53*'Factoring table'!$H$9</f>
        <v>7.9500000000000001E-2</v>
      </c>
      <c r="H54" s="13">
        <f>'time period'!V53*'Factoring table'!$H$9</f>
        <v>6.7177500000000006</v>
      </c>
      <c r="I54" s="13">
        <f>'time period'!W53*'Factoring table'!$H$9</f>
        <v>0.19875000000000001</v>
      </c>
      <c r="J54" s="13">
        <f>'time period'!X53*'Factoring table'!$H$9</f>
        <v>221.28825000000001</v>
      </c>
      <c r="K54" s="13">
        <f>'time period'!Y53*'Factoring table'!$H$9</f>
        <v>1.47075</v>
      </c>
      <c r="L54" s="13">
        <f>'time period'!Z53*'Factoring table'!$H$9</f>
        <v>27.268500000000003</v>
      </c>
      <c r="M54" s="13">
        <f>'time period'!AA53*'Factoring table'!$H$9</f>
        <v>1063.51125</v>
      </c>
      <c r="O54">
        <v>9</v>
      </c>
      <c r="P54" s="13">
        <f>'time period'!Q53*'Factoring table'!$H$10</f>
        <v>1719.5584999999999</v>
      </c>
      <c r="Q54" s="13">
        <f>'time period'!R53*'Factoring table'!$H$10</f>
        <v>2082.8867499999997</v>
      </c>
      <c r="R54" s="13">
        <f>'time period'!S53*'Factoring table'!$H$10</f>
        <v>13.515000000000001</v>
      </c>
      <c r="S54" s="13">
        <f>'time period'!T53*'Factoring table'!$H$10</f>
        <v>38.743000000000002</v>
      </c>
      <c r="T54" s="13">
        <f>'time period'!U53*'Factoring table'!$H$10</f>
        <v>0.45050000000000001</v>
      </c>
      <c r="U54" s="13">
        <f>'time period'!V53*'Factoring table'!$H$10</f>
        <v>38.067250000000001</v>
      </c>
      <c r="V54" s="13">
        <f>'time period'!W53*'Factoring table'!$H$10</f>
        <v>1.1262500000000002</v>
      </c>
      <c r="W54" s="13">
        <f>'time period'!X53*'Factoring table'!$H$10</f>
        <v>1253.96675</v>
      </c>
      <c r="X54" s="13">
        <f>'time period'!Y53*'Factoring table'!$H$10</f>
        <v>8.334249999999999</v>
      </c>
      <c r="Y54" s="13">
        <f>'time period'!Z53*'Factoring table'!$H$10</f>
        <v>154.5215</v>
      </c>
      <c r="Z54" s="13">
        <f>'time period'!AA53*'Factoring table'!$H$10</f>
        <v>6026.5637500000003</v>
      </c>
      <c r="AB54">
        <v>9</v>
      </c>
      <c r="AC54" s="13">
        <v>10.58675</v>
      </c>
      <c r="AD54" s="13">
        <v>0.67574999999999996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3.8292499999999996</v>
      </c>
      <c r="AK54" s="13">
        <v>8.334249999999999</v>
      </c>
      <c r="AL54" s="13">
        <v>1761.9054999999998</v>
      </c>
      <c r="AM54" s="13">
        <v>10440.788</v>
      </c>
      <c r="AO54">
        <v>9</v>
      </c>
      <c r="AP54" s="13">
        <f t="shared" si="4"/>
        <v>314.03825000000001</v>
      </c>
      <c r="AQ54" s="13">
        <f t="shared" si="4"/>
        <v>368.24399999999997</v>
      </c>
      <c r="AR54" s="13">
        <f t="shared" si="4"/>
        <v>2.3849999999999998</v>
      </c>
      <c r="AS54" s="13">
        <f t="shared" si="4"/>
        <v>6.8370000000000006</v>
      </c>
      <c r="AT54" s="13">
        <f t="shared" si="4"/>
        <v>7.9500000000000001E-2</v>
      </c>
      <c r="AU54" s="13">
        <f t="shared" si="4"/>
        <v>6.7177500000000006</v>
      </c>
      <c r="AV54" s="13">
        <f t="shared" si="4"/>
        <v>0.19875000000000001</v>
      </c>
      <c r="AW54" s="13">
        <f t="shared" si="4"/>
        <v>225.11750000000001</v>
      </c>
      <c r="AX54" s="13">
        <f t="shared" si="4"/>
        <v>9.8049999999999997</v>
      </c>
      <c r="AY54" s="13">
        <f t="shared" si="4"/>
        <v>1789.1739999999998</v>
      </c>
      <c r="AZ54" s="13">
        <f t="shared" si="4"/>
        <v>11504.29925</v>
      </c>
    </row>
    <row r="55" spans="2:52" x14ac:dyDescent="0.3">
      <c r="B55">
        <v>10</v>
      </c>
      <c r="C55" s="13">
        <f>'time period'!Q54*'Factoring table'!$H$9</f>
        <v>1.5105</v>
      </c>
      <c r="D55" s="13">
        <f>'time period'!R54*'Factoring table'!$H$9</f>
        <v>7.9500000000000001E-2</v>
      </c>
      <c r="E55" s="13">
        <f>'time period'!S54*'Factoring table'!$H$9</f>
        <v>0</v>
      </c>
      <c r="F55" s="13">
        <f>'time period'!T54*'Factoring table'!$H$9</f>
        <v>0</v>
      </c>
      <c r="G55" s="13">
        <f>'time period'!U54*'Factoring table'!$H$9</f>
        <v>0</v>
      </c>
      <c r="H55" s="13">
        <f>'time period'!V54*'Factoring table'!$H$9</f>
        <v>0</v>
      </c>
      <c r="I55" s="13">
        <f>'time period'!W54*'Factoring table'!$H$9</f>
        <v>0</v>
      </c>
      <c r="J55" s="13">
        <f>'time period'!X54*'Factoring table'!$H$9</f>
        <v>3.9750000000000001E-2</v>
      </c>
      <c r="K55" s="13">
        <f>'time period'!Y54*'Factoring table'!$H$9</f>
        <v>310.92449999999997</v>
      </c>
      <c r="L55" s="13">
        <f>'time period'!Z54*'Factoring table'!$H$9</f>
        <v>2132.9850000000001</v>
      </c>
      <c r="M55" s="13">
        <f>'time period'!AA54*'Factoring table'!$H$9</f>
        <v>78.148499999999999</v>
      </c>
      <c r="O55">
        <v>10</v>
      </c>
      <c r="P55" s="13">
        <f>'time period'!Q54*'Factoring table'!$H$10</f>
        <v>8.5594999999999999</v>
      </c>
      <c r="Q55" s="13">
        <f>'time period'!R54*'Factoring table'!$H$10</f>
        <v>0.45050000000000001</v>
      </c>
      <c r="R55" s="13">
        <f>'time period'!S54*'Factoring table'!$H$10</f>
        <v>0</v>
      </c>
      <c r="S55" s="13">
        <f>'time period'!T54*'Factoring table'!$H$10</f>
        <v>0</v>
      </c>
      <c r="T55" s="13">
        <f>'time period'!U54*'Factoring table'!$H$10</f>
        <v>0</v>
      </c>
      <c r="U55" s="13">
        <f>'time period'!V54*'Factoring table'!$H$10</f>
        <v>0</v>
      </c>
      <c r="V55" s="13">
        <f>'time period'!W54*'Factoring table'!$H$10</f>
        <v>0</v>
      </c>
      <c r="W55" s="13">
        <f>'time period'!X54*'Factoring table'!$H$10</f>
        <v>0.22525000000000001</v>
      </c>
      <c r="X55" s="13">
        <f>'time period'!Y54*'Factoring table'!$H$10</f>
        <v>1761.9054999999998</v>
      </c>
      <c r="Y55" s="13">
        <f>'time period'!Z54*'Factoring table'!$H$10</f>
        <v>12086.915000000001</v>
      </c>
      <c r="Z55" s="13">
        <f>'time period'!AA54*'Factoring table'!$H$10</f>
        <v>442.8415</v>
      </c>
      <c r="AB55">
        <v>10</v>
      </c>
      <c r="AC55" s="13">
        <v>0</v>
      </c>
      <c r="AD55" s="13">
        <v>0</v>
      </c>
      <c r="AE55" s="13">
        <v>0</v>
      </c>
      <c r="AF55" s="13">
        <v>0.22525000000000001</v>
      </c>
      <c r="AG55" s="13">
        <v>0</v>
      </c>
      <c r="AH55" s="13">
        <v>0</v>
      </c>
      <c r="AI55" s="13">
        <v>0</v>
      </c>
      <c r="AJ55" s="13">
        <v>0.22525000000000001</v>
      </c>
      <c r="AK55" s="13">
        <v>154.5215</v>
      </c>
      <c r="AL55" s="13">
        <v>12086.915000000001</v>
      </c>
      <c r="AM55" s="13">
        <v>42.797499999999999</v>
      </c>
      <c r="AO55">
        <v>10</v>
      </c>
      <c r="AP55" s="13">
        <f t="shared" si="4"/>
        <v>1.5105</v>
      </c>
      <c r="AQ55" s="13">
        <f t="shared" si="4"/>
        <v>7.9500000000000001E-2</v>
      </c>
      <c r="AR55" s="13">
        <f t="shared" si="4"/>
        <v>0</v>
      </c>
      <c r="AS55" s="13">
        <f t="shared" si="4"/>
        <v>0.22525000000000001</v>
      </c>
      <c r="AT55" s="13">
        <f t="shared" si="4"/>
        <v>0</v>
      </c>
      <c r="AU55" s="13">
        <f t="shared" si="4"/>
        <v>0</v>
      </c>
      <c r="AV55" s="13">
        <f t="shared" si="4"/>
        <v>0</v>
      </c>
      <c r="AW55" s="13">
        <f t="shared" si="4"/>
        <v>0.26500000000000001</v>
      </c>
      <c r="AX55" s="13">
        <f t="shared" si="4"/>
        <v>465.44599999999997</v>
      </c>
      <c r="AY55" s="13">
        <f t="shared" si="4"/>
        <v>14219.900000000001</v>
      </c>
      <c r="AZ55" s="13">
        <f t="shared" si="4"/>
        <v>120.946</v>
      </c>
    </row>
    <row r="56" spans="2:52" x14ac:dyDescent="0.3">
      <c r="B56">
        <v>11</v>
      </c>
      <c r="C56" s="13">
        <f>'time period'!Q55*'Factoring table'!$H$9</f>
        <v>353.3775</v>
      </c>
      <c r="D56" s="13">
        <f>'time period'!R55*'Factoring table'!$H$9</f>
        <v>0.91425000000000001</v>
      </c>
      <c r="E56" s="13">
        <f>'time period'!S55*'Factoring table'!$H$9</f>
        <v>3.9750000000000001E-2</v>
      </c>
      <c r="F56" s="13">
        <f>'time period'!T55*'Factoring table'!$H$9</f>
        <v>0</v>
      </c>
      <c r="G56" s="13">
        <f>'time period'!U55*'Factoring table'!$H$9</f>
        <v>0</v>
      </c>
      <c r="H56" s="13">
        <f>'time period'!V55*'Factoring table'!$H$9</f>
        <v>3.9750000000000001E-2</v>
      </c>
      <c r="I56" s="13">
        <f>'time period'!W55*'Factoring table'!$H$9</f>
        <v>0</v>
      </c>
      <c r="J56" s="13">
        <f>'time period'!X55*'Factoring table'!$H$9</f>
        <v>0.59624999999999995</v>
      </c>
      <c r="K56" s="13">
        <f>'time period'!Y55*'Factoring table'!$H$9</f>
        <v>1842.492</v>
      </c>
      <c r="L56" s="13">
        <f>'time period'!Z55*'Factoring table'!$H$9</f>
        <v>7.5525000000000002</v>
      </c>
      <c r="M56" s="13">
        <f>'time period'!AA55*'Factoring table'!$H$9</f>
        <v>1004.8004999999999</v>
      </c>
      <c r="O56">
        <v>11</v>
      </c>
      <c r="P56" s="13">
        <f>'time period'!Q55*'Factoring table'!$H$10</f>
        <v>2002.4724999999999</v>
      </c>
      <c r="Q56" s="13">
        <f>'time period'!R55*'Factoring table'!$H$10</f>
        <v>5.1807500000000006</v>
      </c>
      <c r="R56" s="13">
        <f>'time period'!S55*'Factoring table'!$H$10</f>
        <v>0.22525000000000001</v>
      </c>
      <c r="S56" s="13">
        <f>'time period'!T55*'Factoring table'!$H$10</f>
        <v>0</v>
      </c>
      <c r="T56" s="13">
        <f>'time period'!U55*'Factoring table'!$H$10</f>
        <v>0</v>
      </c>
      <c r="U56" s="13">
        <f>'time period'!V55*'Factoring table'!$H$10</f>
        <v>0.22525000000000001</v>
      </c>
      <c r="V56" s="13">
        <f>'time period'!W55*'Factoring table'!$H$10</f>
        <v>0</v>
      </c>
      <c r="W56" s="13">
        <f>'time period'!X55*'Factoring table'!$H$10</f>
        <v>3.3787500000000001</v>
      </c>
      <c r="X56" s="13">
        <f>'time period'!Y55*'Factoring table'!$H$10</f>
        <v>10440.788</v>
      </c>
      <c r="Y56" s="13">
        <f>'time period'!Z55*'Factoring table'!$H$10</f>
        <v>42.797499999999999</v>
      </c>
      <c r="Z56" s="13">
        <f>'time period'!AA55*'Factoring table'!$H$10</f>
        <v>5693.8694999999998</v>
      </c>
      <c r="AB56">
        <v>11</v>
      </c>
      <c r="AC56" s="13">
        <v>35.364250000000006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0.67574999999999996</v>
      </c>
      <c r="AK56" s="13">
        <v>6026.5637500000003</v>
      </c>
      <c r="AL56" s="13">
        <v>442.8415</v>
      </c>
      <c r="AM56" s="13">
        <v>5693.8694999999998</v>
      </c>
      <c r="AO56">
        <v>11</v>
      </c>
      <c r="AP56" s="13">
        <f t="shared" si="4"/>
        <v>388.74175000000002</v>
      </c>
      <c r="AQ56" s="13">
        <f t="shared" si="4"/>
        <v>0.91425000000000001</v>
      </c>
      <c r="AR56" s="13">
        <f t="shared" si="4"/>
        <v>3.9750000000000001E-2</v>
      </c>
      <c r="AS56" s="13">
        <f t="shared" si="4"/>
        <v>0</v>
      </c>
      <c r="AT56" s="13">
        <f t="shared" si="4"/>
        <v>0</v>
      </c>
      <c r="AU56" s="13">
        <f t="shared" si="4"/>
        <v>3.9750000000000001E-2</v>
      </c>
      <c r="AV56" s="13">
        <f t="shared" si="4"/>
        <v>0</v>
      </c>
      <c r="AW56" s="13">
        <f t="shared" si="4"/>
        <v>1.2719999999999998</v>
      </c>
      <c r="AX56" s="13">
        <f t="shared" si="4"/>
        <v>7869.0557500000004</v>
      </c>
      <c r="AY56" s="13">
        <f t="shared" si="4"/>
        <v>450.39400000000001</v>
      </c>
      <c r="AZ56" s="13">
        <f t="shared" si="4"/>
        <v>6698.67</v>
      </c>
    </row>
    <row r="65" spans="3:3" x14ac:dyDescent="0.3">
      <c r="C65" s="1"/>
    </row>
  </sheetData>
  <conditionalFormatting sqref="AC59:AM5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760CA-462D-4973-AE1B-0E9803787E9C}">
  <dimension ref="B2:AZ65"/>
  <sheetViews>
    <sheetView topLeftCell="Q1" workbookViewId="0">
      <selection activeCell="Q5" sqref="Q5"/>
    </sheetView>
  </sheetViews>
  <sheetFormatPr defaultRowHeight="14.4" x14ac:dyDescent="0.3"/>
  <cols>
    <col min="2" max="2" width="9.88671875" bestFit="1" customWidth="1"/>
    <col min="3" max="3" width="10.5546875" bestFit="1" customWidth="1"/>
    <col min="15" max="15" width="9.88671875" bestFit="1" customWidth="1"/>
    <col min="16" max="16" width="10.5546875" bestFit="1" customWidth="1"/>
    <col min="28" max="28" width="9.88671875" bestFit="1" customWidth="1"/>
    <col min="29" max="29" width="10" bestFit="1" customWidth="1"/>
    <col min="30" max="39" width="9.109375" bestFit="1" customWidth="1"/>
  </cols>
  <sheetData>
    <row r="2" spans="2:52" ht="15" thickBot="1" x14ac:dyDescent="0.35">
      <c r="B2" t="s">
        <v>16</v>
      </c>
      <c r="O2" t="s">
        <v>22</v>
      </c>
      <c r="AB2" t="s">
        <v>23</v>
      </c>
      <c r="AO2" t="s">
        <v>24</v>
      </c>
    </row>
    <row r="3" spans="2:52" ht="15" thickBot="1" x14ac:dyDescent="0.35">
      <c r="B3" s="12" t="s">
        <v>9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O3" s="12" t="s">
        <v>9</v>
      </c>
      <c r="P3">
        <v>1</v>
      </c>
      <c r="Q3">
        <v>2</v>
      </c>
      <c r="R3">
        <v>3</v>
      </c>
      <c r="S3">
        <v>4</v>
      </c>
      <c r="T3">
        <v>5</v>
      </c>
      <c r="U3">
        <v>6</v>
      </c>
      <c r="V3">
        <v>7</v>
      </c>
      <c r="W3">
        <v>8</v>
      </c>
      <c r="X3">
        <v>9</v>
      </c>
      <c r="Y3">
        <v>10</v>
      </c>
      <c r="Z3">
        <v>11</v>
      </c>
      <c r="AB3" s="12" t="s">
        <v>9</v>
      </c>
      <c r="AC3">
        <v>1</v>
      </c>
      <c r="AD3">
        <v>2</v>
      </c>
      <c r="AE3">
        <v>3</v>
      </c>
      <c r="AF3">
        <v>4</v>
      </c>
      <c r="AG3">
        <v>5</v>
      </c>
      <c r="AH3">
        <v>6</v>
      </c>
      <c r="AI3">
        <v>7</v>
      </c>
      <c r="AJ3">
        <v>8</v>
      </c>
      <c r="AK3">
        <v>9</v>
      </c>
      <c r="AL3">
        <v>10</v>
      </c>
      <c r="AM3">
        <v>11</v>
      </c>
      <c r="AO3" s="12" t="s">
        <v>9</v>
      </c>
      <c r="AP3">
        <v>1</v>
      </c>
      <c r="AQ3">
        <v>2</v>
      </c>
      <c r="AR3">
        <v>3</v>
      </c>
      <c r="AS3">
        <v>4</v>
      </c>
      <c r="AT3">
        <v>5</v>
      </c>
      <c r="AU3">
        <v>6</v>
      </c>
      <c r="AV3">
        <v>7</v>
      </c>
      <c r="AW3">
        <v>8</v>
      </c>
      <c r="AX3">
        <v>9</v>
      </c>
      <c r="AY3">
        <v>10</v>
      </c>
      <c r="AZ3">
        <v>11</v>
      </c>
    </row>
    <row r="4" spans="2:52" x14ac:dyDescent="0.3">
      <c r="B4">
        <v>1</v>
      </c>
      <c r="C4" s="13">
        <f>'time period'!AD3*'Factoring table'!$B$9</f>
        <v>46232.599000000002</v>
      </c>
      <c r="D4" s="13">
        <f>'time period'!AE3*'Factoring table'!$B$9</f>
        <v>1049.2370000000001</v>
      </c>
      <c r="E4" s="13">
        <f>'time period'!AF3*'Factoring table'!$B$9</f>
        <v>0</v>
      </c>
      <c r="F4" s="13">
        <f>'time period'!AG3*'Factoring table'!$B$9</f>
        <v>6.7620000000000005</v>
      </c>
      <c r="G4" s="13">
        <f>'time period'!AH3*'Factoring table'!$B$9</f>
        <v>0.161</v>
      </c>
      <c r="H4" s="13">
        <f>'time period'!AI3*'Factoring table'!$B$9</f>
        <v>23.827999999999999</v>
      </c>
      <c r="I4" s="13">
        <f>'time period'!AJ3*'Factoring table'!$B$9</f>
        <v>0</v>
      </c>
      <c r="J4" s="13">
        <f>'time period'!AK3*'Factoring table'!$B$9</f>
        <v>5.1520000000000001</v>
      </c>
      <c r="K4" s="13">
        <f>'time period'!AL3*'Factoring table'!$B$9</f>
        <v>0.48299999999999998</v>
      </c>
      <c r="L4" s="13">
        <f>'time period'!AM3*'Factoring table'!$B$9</f>
        <v>0</v>
      </c>
      <c r="M4" s="13">
        <f>'time period'!AN3*'Factoring table'!$B$9</f>
        <v>2.1735000000000002</v>
      </c>
      <c r="O4">
        <v>1</v>
      </c>
      <c r="P4" s="13">
        <f>'time period'!AD3*'Factoring table'!$B$10</f>
        <v>46232.599000000002</v>
      </c>
      <c r="Q4" s="13">
        <f>'time period'!AE3*'Factoring table'!$B$10</f>
        <v>1049.2370000000001</v>
      </c>
      <c r="R4" s="13">
        <f>'time period'!AF3*'Factoring table'!$B$10</f>
        <v>0</v>
      </c>
      <c r="S4" s="13">
        <f>'time period'!AG3*'Factoring table'!$B$10</f>
        <v>6.7620000000000005</v>
      </c>
      <c r="T4" s="13">
        <f>'time period'!AH3*'Factoring table'!$B$10</f>
        <v>0.161</v>
      </c>
      <c r="U4" s="13">
        <f>'time period'!AI3*'Factoring table'!$B$10</f>
        <v>23.827999999999999</v>
      </c>
      <c r="V4" s="13">
        <f>'time period'!AJ3*'Factoring table'!$B$10</f>
        <v>0</v>
      </c>
      <c r="W4" s="13">
        <f>'time period'!AK3*'Factoring table'!$B$10</f>
        <v>5.1520000000000001</v>
      </c>
      <c r="X4" s="13">
        <f>'time period'!AL3*'Factoring table'!$B$10</f>
        <v>0.48299999999999998</v>
      </c>
      <c r="Y4" s="13">
        <f>'time period'!AM3*'Factoring table'!$B$10</f>
        <v>0</v>
      </c>
      <c r="Z4" s="13">
        <f>'time period'!AN3*'Factoring table'!$B$10</f>
        <v>2.1735000000000002</v>
      </c>
      <c r="AB4">
        <v>1</v>
      </c>
      <c r="AC4" s="13">
        <f t="array" ref="AC4:AM14">TRANSPOSE(P4:Z14)</f>
        <v>46232.599000000002</v>
      </c>
      <c r="AD4" s="13">
        <v>108.836</v>
      </c>
      <c r="AE4" s="13">
        <v>0.40250000000000002</v>
      </c>
      <c r="AF4" s="13">
        <v>2.093</v>
      </c>
      <c r="AG4" s="13">
        <v>2.4955000000000003</v>
      </c>
      <c r="AH4" s="13">
        <v>8.0500000000000002E-2</v>
      </c>
      <c r="AI4" s="13">
        <v>0</v>
      </c>
      <c r="AJ4" s="13">
        <v>113.988</v>
      </c>
      <c r="AK4" s="13">
        <v>129.12200000000001</v>
      </c>
      <c r="AL4" s="13">
        <v>1.288</v>
      </c>
      <c r="AM4" s="13">
        <v>145.86600000000001</v>
      </c>
      <c r="AO4">
        <v>1</v>
      </c>
      <c r="AP4" s="13">
        <f>AC4+C4</f>
        <v>92465.198000000004</v>
      </c>
      <c r="AQ4" s="13">
        <f t="shared" ref="AQ4:AZ14" si="0">AD4+D4</f>
        <v>1158.0730000000001</v>
      </c>
      <c r="AR4" s="13">
        <f t="shared" si="0"/>
        <v>0.40250000000000002</v>
      </c>
      <c r="AS4" s="13">
        <f t="shared" si="0"/>
        <v>8.8550000000000004</v>
      </c>
      <c r="AT4" s="13">
        <f t="shared" si="0"/>
        <v>2.6565000000000003</v>
      </c>
      <c r="AU4" s="13">
        <f t="shared" si="0"/>
        <v>23.9085</v>
      </c>
      <c r="AV4" s="13">
        <f t="shared" si="0"/>
        <v>0</v>
      </c>
      <c r="AW4" s="13">
        <f t="shared" si="0"/>
        <v>119.14</v>
      </c>
      <c r="AX4" s="13">
        <f t="shared" si="0"/>
        <v>129.60500000000002</v>
      </c>
      <c r="AY4" s="13">
        <f t="shared" si="0"/>
        <v>1.288</v>
      </c>
      <c r="AZ4" s="13">
        <f t="shared" si="0"/>
        <v>148.0395</v>
      </c>
    </row>
    <row r="5" spans="2:52" x14ac:dyDescent="0.3">
      <c r="B5">
        <v>2</v>
      </c>
      <c r="C5" s="13">
        <f>'time period'!AD4*'Factoring table'!$B$9</f>
        <v>108.836</v>
      </c>
      <c r="D5" s="13">
        <f>'time period'!AE4*'Factoring table'!$B$9</f>
        <v>7467.6630000000005</v>
      </c>
      <c r="E5" s="13">
        <f>'time period'!AF4*'Factoring table'!$B$9</f>
        <v>0.72450000000000003</v>
      </c>
      <c r="F5" s="13">
        <f>'time period'!AG4*'Factoring table'!$B$9</f>
        <v>667.98900000000003</v>
      </c>
      <c r="G5" s="13">
        <f>'time period'!AH4*'Factoring table'!$B$9</f>
        <v>0.80500000000000005</v>
      </c>
      <c r="H5" s="13">
        <f>'time period'!AI4*'Factoring table'!$B$9</f>
        <v>21.734999999999999</v>
      </c>
      <c r="I5" s="13">
        <f>'time period'!AJ4*'Factoring table'!$B$9</f>
        <v>1.127</v>
      </c>
      <c r="J5" s="13">
        <f>'time period'!AK4*'Factoring table'!$B$9</f>
        <v>14.0875</v>
      </c>
      <c r="K5" s="13">
        <f>'time period'!AL4*'Factoring table'!$B$9</f>
        <v>8.0500000000000002E-2</v>
      </c>
      <c r="L5" s="13">
        <f>'time period'!AM4*'Factoring table'!$B$9</f>
        <v>0</v>
      </c>
      <c r="M5" s="13">
        <f>'time period'!AN4*'Factoring table'!$B$9</f>
        <v>0</v>
      </c>
      <c r="O5">
        <v>2</v>
      </c>
      <c r="P5" s="13">
        <f>'time period'!AD4*'Factoring table'!$B$10</f>
        <v>108.836</v>
      </c>
      <c r="Q5" s="13">
        <f>'time period'!AE4*'Factoring table'!$B$10</f>
        <v>7467.6630000000005</v>
      </c>
      <c r="R5" s="13">
        <f>'time period'!AF4*'Factoring table'!$B$10</f>
        <v>0.72450000000000003</v>
      </c>
      <c r="S5" s="13">
        <f>'time period'!AG4*'Factoring table'!$B$10</f>
        <v>667.98900000000003</v>
      </c>
      <c r="T5" s="13">
        <f>'time period'!AH4*'Factoring table'!$B$10</f>
        <v>0.80500000000000005</v>
      </c>
      <c r="U5" s="13">
        <f>'time period'!AI4*'Factoring table'!$B$10</f>
        <v>21.734999999999999</v>
      </c>
      <c r="V5" s="13">
        <f>'time period'!AJ4*'Factoring table'!$B$10</f>
        <v>1.127</v>
      </c>
      <c r="W5" s="13">
        <f>'time period'!AK4*'Factoring table'!$B$10</f>
        <v>14.0875</v>
      </c>
      <c r="X5" s="13">
        <f>'time period'!AL4*'Factoring table'!$B$10</f>
        <v>8.0500000000000002E-2</v>
      </c>
      <c r="Y5" s="13">
        <f>'time period'!AM4*'Factoring table'!$B$10</f>
        <v>0</v>
      </c>
      <c r="Z5" s="13">
        <f>'time period'!AN4*'Factoring table'!$B$10</f>
        <v>0</v>
      </c>
      <c r="AB5">
        <v>2</v>
      </c>
      <c r="AC5" s="13">
        <v>1049.2370000000001</v>
      </c>
      <c r="AD5" s="13">
        <v>7467.6630000000005</v>
      </c>
      <c r="AE5" s="13">
        <v>42.826000000000001</v>
      </c>
      <c r="AF5" s="13">
        <v>1695.652</v>
      </c>
      <c r="AG5" s="13">
        <v>114.2295</v>
      </c>
      <c r="AH5" s="13">
        <v>1.0465</v>
      </c>
      <c r="AI5" s="13">
        <v>5.3935000000000004</v>
      </c>
      <c r="AJ5" s="13">
        <v>1284.136</v>
      </c>
      <c r="AK5" s="13">
        <v>159.30950000000001</v>
      </c>
      <c r="AL5" s="13">
        <v>0.161</v>
      </c>
      <c r="AM5" s="13">
        <v>0.40250000000000002</v>
      </c>
      <c r="AO5">
        <v>2</v>
      </c>
      <c r="AP5" s="13">
        <f t="shared" ref="AP5:AP14" si="1">AC5+C5</f>
        <v>1158.0730000000001</v>
      </c>
      <c r="AQ5" s="13">
        <f t="shared" si="0"/>
        <v>14935.326000000001</v>
      </c>
      <c r="AR5" s="13">
        <f t="shared" si="0"/>
        <v>43.5505</v>
      </c>
      <c r="AS5" s="13">
        <f t="shared" si="0"/>
        <v>2363.6410000000001</v>
      </c>
      <c r="AT5" s="13">
        <f t="shared" si="0"/>
        <v>115.03450000000001</v>
      </c>
      <c r="AU5" s="13">
        <f t="shared" si="0"/>
        <v>22.781500000000001</v>
      </c>
      <c r="AV5" s="13">
        <f t="shared" si="0"/>
        <v>6.5205000000000002</v>
      </c>
      <c r="AW5" s="13">
        <f t="shared" si="0"/>
        <v>1298.2235000000001</v>
      </c>
      <c r="AX5" s="13">
        <f t="shared" si="0"/>
        <v>159.39000000000001</v>
      </c>
      <c r="AY5" s="13">
        <f t="shared" si="0"/>
        <v>0.161</v>
      </c>
      <c r="AZ5" s="13">
        <f t="shared" si="0"/>
        <v>0.40250000000000002</v>
      </c>
    </row>
    <row r="6" spans="2:52" x14ac:dyDescent="0.3">
      <c r="B6">
        <v>3</v>
      </c>
      <c r="C6" s="13">
        <f>'time period'!AD5*'Factoring table'!$B$9</f>
        <v>0.40250000000000002</v>
      </c>
      <c r="D6" s="13">
        <f>'time period'!AE5*'Factoring table'!$B$9</f>
        <v>42.826000000000001</v>
      </c>
      <c r="E6" s="13">
        <f>'time period'!AF5*'Factoring table'!$B$9</f>
        <v>237.07250000000002</v>
      </c>
      <c r="F6" s="13">
        <f>'time period'!AG5*'Factoring table'!$B$9</f>
        <v>4.83</v>
      </c>
      <c r="G6" s="13">
        <f>'time period'!AH5*'Factoring table'!$B$9</f>
        <v>242.70750000000001</v>
      </c>
      <c r="H6" s="13">
        <f>'time period'!AI5*'Factoring table'!$B$9</f>
        <v>0</v>
      </c>
      <c r="I6" s="13">
        <f>'time period'!AJ5*'Factoring table'!$B$9</f>
        <v>0</v>
      </c>
      <c r="J6" s="13">
        <f>'time period'!AK5*'Factoring table'!$B$9</f>
        <v>74.704000000000008</v>
      </c>
      <c r="K6" s="13">
        <f>'time period'!AL5*'Factoring table'!$B$9</f>
        <v>0</v>
      </c>
      <c r="L6" s="13">
        <f>'time period'!AM5*'Factoring table'!$B$9</f>
        <v>0</v>
      </c>
      <c r="M6" s="13">
        <f>'time period'!AN5*'Factoring table'!$B$9</f>
        <v>0</v>
      </c>
      <c r="O6">
        <v>3</v>
      </c>
      <c r="P6" s="13">
        <f>'time period'!AD5*'Factoring table'!$B$10</f>
        <v>0.40250000000000002</v>
      </c>
      <c r="Q6" s="13">
        <f>'time period'!AE5*'Factoring table'!$B$10</f>
        <v>42.826000000000001</v>
      </c>
      <c r="R6" s="13">
        <f>'time period'!AF5*'Factoring table'!$B$10</f>
        <v>237.07250000000002</v>
      </c>
      <c r="S6" s="13">
        <f>'time period'!AG5*'Factoring table'!$B$10</f>
        <v>4.83</v>
      </c>
      <c r="T6" s="13">
        <f>'time period'!AH5*'Factoring table'!$B$10</f>
        <v>242.70750000000001</v>
      </c>
      <c r="U6" s="13">
        <f>'time period'!AI5*'Factoring table'!$B$10</f>
        <v>0</v>
      </c>
      <c r="V6" s="13">
        <f>'time period'!AJ5*'Factoring table'!$B$10</f>
        <v>0</v>
      </c>
      <c r="W6" s="13">
        <f>'time period'!AK5*'Factoring table'!$B$10</f>
        <v>74.704000000000008</v>
      </c>
      <c r="X6" s="13">
        <f>'time period'!AL5*'Factoring table'!$B$10</f>
        <v>0</v>
      </c>
      <c r="Y6" s="13">
        <f>'time period'!AM5*'Factoring table'!$B$10</f>
        <v>0</v>
      </c>
      <c r="Z6" s="13">
        <f>'time period'!AN5*'Factoring table'!$B$10</f>
        <v>0</v>
      </c>
      <c r="AB6">
        <v>3</v>
      </c>
      <c r="AC6" s="13">
        <v>0</v>
      </c>
      <c r="AD6" s="13">
        <v>0.72450000000000003</v>
      </c>
      <c r="AE6" s="13">
        <v>237.07250000000002</v>
      </c>
      <c r="AF6" s="13">
        <v>0</v>
      </c>
      <c r="AG6" s="13">
        <v>489.279</v>
      </c>
      <c r="AH6" s="13">
        <v>0</v>
      </c>
      <c r="AI6" s="13">
        <v>0</v>
      </c>
      <c r="AJ6" s="13">
        <v>184.184</v>
      </c>
      <c r="AK6" s="13">
        <v>1.288</v>
      </c>
      <c r="AL6" s="13">
        <v>0</v>
      </c>
      <c r="AM6" s="13">
        <v>0</v>
      </c>
      <c r="AO6">
        <v>3</v>
      </c>
      <c r="AP6" s="13">
        <f t="shared" si="1"/>
        <v>0.40250000000000002</v>
      </c>
      <c r="AQ6" s="13">
        <f t="shared" si="0"/>
        <v>43.5505</v>
      </c>
      <c r="AR6" s="13">
        <f t="shared" si="0"/>
        <v>474.14500000000004</v>
      </c>
      <c r="AS6" s="13">
        <f t="shared" si="0"/>
        <v>4.83</v>
      </c>
      <c r="AT6" s="13">
        <f t="shared" si="0"/>
        <v>731.98649999999998</v>
      </c>
      <c r="AU6" s="13">
        <f t="shared" si="0"/>
        <v>0</v>
      </c>
      <c r="AV6" s="13">
        <f t="shared" si="0"/>
        <v>0</v>
      </c>
      <c r="AW6" s="13">
        <f t="shared" si="0"/>
        <v>258.88800000000003</v>
      </c>
      <c r="AX6" s="13">
        <f t="shared" si="0"/>
        <v>1.288</v>
      </c>
      <c r="AY6" s="13">
        <f t="shared" si="0"/>
        <v>0</v>
      </c>
      <c r="AZ6" s="13">
        <f t="shared" si="0"/>
        <v>0</v>
      </c>
    </row>
    <row r="7" spans="2:52" x14ac:dyDescent="0.3">
      <c r="B7">
        <v>4</v>
      </c>
      <c r="C7" s="13">
        <f>'time period'!AD6*'Factoring table'!$B$9</f>
        <v>2.093</v>
      </c>
      <c r="D7" s="13">
        <f>'time period'!AE6*'Factoring table'!$B$9</f>
        <v>1695.652</v>
      </c>
      <c r="E7" s="13">
        <f>'time period'!AF6*'Factoring table'!$B$9</f>
        <v>0</v>
      </c>
      <c r="F7" s="13">
        <f>'time period'!AG6*'Factoring table'!$B$9</f>
        <v>1388.7860000000001</v>
      </c>
      <c r="G7" s="13">
        <f>'time period'!AH6*'Factoring table'!$B$9</f>
        <v>3.22</v>
      </c>
      <c r="H7" s="13">
        <f>'time period'!AI6*'Factoring table'!$B$9</f>
        <v>21.091000000000001</v>
      </c>
      <c r="I7" s="13">
        <f>'time period'!AJ6*'Factoring table'!$B$9</f>
        <v>1108.163</v>
      </c>
      <c r="J7" s="13">
        <f>'time period'!AK6*'Factoring table'!$B$9</f>
        <v>0.48299999999999998</v>
      </c>
      <c r="K7" s="13">
        <f>'time period'!AL6*'Factoring table'!$B$9</f>
        <v>0</v>
      </c>
      <c r="L7" s="13">
        <f>'time period'!AM6*'Factoring table'!$B$9</f>
        <v>0</v>
      </c>
      <c r="M7" s="13">
        <f>'time period'!AN6*'Factoring table'!$B$9</f>
        <v>0</v>
      </c>
      <c r="O7">
        <v>4</v>
      </c>
      <c r="P7" s="13">
        <f>'time period'!AD6*'Factoring table'!$B$10</f>
        <v>2.093</v>
      </c>
      <c r="Q7" s="13">
        <f>'time period'!AE6*'Factoring table'!$B$10</f>
        <v>1695.652</v>
      </c>
      <c r="R7" s="13">
        <f>'time period'!AF6*'Factoring table'!$B$10</f>
        <v>0</v>
      </c>
      <c r="S7" s="13">
        <f>'time period'!AG6*'Factoring table'!$B$10</f>
        <v>1388.7860000000001</v>
      </c>
      <c r="T7" s="13">
        <f>'time period'!AH6*'Factoring table'!$B$10</f>
        <v>3.22</v>
      </c>
      <c r="U7" s="13">
        <f>'time period'!AI6*'Factoring table'!$B$10</f>
        <v>21.091000000000001</v>
      </c>
      <c r="V7" s="13">
        <f>'time period'!AJ6*'Factoring table'!$B$10</f>
        <v>1108.163</v>
      </c>
      <c r="W7" s="13">
        <f>'time period'!AK6*'Factoring table'!$B$10</f>
        <v>0.48299999999999998</v>
      </c>
      <c r="X7" s="13">
        <f>'time period'!AL6*'Factoring table'!$B$10</f>
        <v>0</v>
      </c>
      <c r="Y7" s="13">
        <f>'time period'!AM6*'Factoring table'!$B$10</f>
        <v>0</v>
      </c>
      <c r="Z7" s="13">
        <f>'time period'!AN6*'Factoring table'!$B$10</f>
        <v>0</v>
      </c>
      <c r="AB7">
        <v>4</v>
      </c>
      <c r="AC7" s="13">
        <v>6.7620000000000005</v>
      </c>
      <c r="AD7" s="13">
        <v>667.98900000000003</v>
      </c>
      <c r="AE7" s="13">
        <v>4.83</v>
      </c>
      <c r="AF7" s="13">
        <v>1388.7860000000001</v>
      </c>
      <c r="AG7" s="13">
        <v>110.446</v>
      </c>
      <c r="AH7" s="13">
        <v>8.0500000000000002E-2</v>
      </c>
      <c r="AI7" s="13">
        <v>1758.925</v>
      </c>
      <c r="AJ7" s="13">
        <v>7.4060000000000006</v>
      </c>
      <c r="AK7" s="13">
        <v>3.22</v>
      </c>
      <c r="AL7" s="13">
        <v>0</v>
      </c>
      <c r="AM7" s="13">
        <v>0</v>
      </c>
      <c r="AO7">
        <v>4</v>
      </c>
      <c r="AP7" s="13">
        <f t="shared" si="1"/>
        <v>8.8550000000000004</v>
      </c>
      <c r="AQ7" s="13">
        <f t="shared" si="0"/>
        <v>2363.6410000000001</v>
      </c>
      <c r="AR7" s="13">
        <f t="shared" si="0"/>
        <v>4.83</v>
      </c>
      <c r="AS7" s="13">
        <f t="shared" si="0"/>
        <v>2777.5720000000001</v>
      </c>
      <c r="AT7" s="13">
        <f t="shared" si="0"/>
        <v>113.666</v>
      </c>
      <c r="AU7" s="13">
        <f t="shared" si="0"/>
        <v>21.171500000000002</v>
      </c>
      <c r="AV7" s="13">
        <f t="shared" si="0"/>
        <v>2867.0879999999997</v>
      </c>
      <c r="AW7" s="13">
        <f t="shared" si="0"/>
        <v>7.8890000000000002</v>
      </c>
      <c r="AX7" s="13">
        <f t="shared" si="0"/>
        <v>3.22</v>
      </c>
      <c r="AY7" s="13">
        <f t="shared" si="0"/>
        <v>0</v>
      </c>
      <c r="AZ7" s="13">
        <f t="shared" si="0"/>
        <v>0</v>
      </c>
    </row>
    <row r="8" spans="2:52" x14ac:dyDescent="0.3">
      <c r="B8">
        <v>5</v>
      </c>
      <c r="C8" s="13">
        <f>'time period'!AD7*'Factoring table'!$B$9</f>
        <v>2.4955000000000003</v>
      </c>
      <c r="D8" s="13">
        <f>'time period'!AE7*'Factoring table'!$B$9</f>
        <v>114.2295</v>
      </c>
      <c r="E8" s="13">
        <f>'time period'!AF7*'Factoring table'!$B$9</f>
        <v>489.279</v>
      </c>
      <c r="F8" s="13">
        <f>'time period'!AG7*'Factoring table'!$B$9</f>
        <v>110.446</v>
      </c>
      <c r="G8" s="13">
        <f>'time period'!AH7*'Factoring table'!$B$9</f>
        <v>184.1035</v>
      </c>
      <c r="H8" s="13">
        <f>'time period'!AI7*'Factoring table'!$B$9</f>
        <v>8.0500000000000002E-2</v>
      </c>
      <c r="I8" s="13">
        <f>'time period'!AJ7*'Factoring table'!$B$9</f>
        <v>0.161</v>
      </c>
      <c r="J8" s="13">
        <f>'time period'!AK7*'Factoring table'!$B$9</f>
        <v>69.310500000000005</v>
      </c>
      <c r="K8" s="13">
        <f>'time period'!AL7*'Factoring table'!$B$9</f>
        <v>0</v>
      </c>
      <c r="L8" s="13">
        <f>'time period'!AM7*'Factoring table'!$B$9</f>
        <v>0</v>
      </c>
      <c r="M8" s="13">
        <f>'time period'!AN7*'Factoring table'!$B$9</f>
        <v>0</v>
      </c>
      <c r="O8">
        <v>5</v>
      </c>
      <c r="P8" s="13">
        <f>'time period'!AD7*'Factoring table'!$B$10</f>
        <v>2.4955000000000003</v>
      </c>
      <c r="Q8" s="13">
        <f>'time period'!AE7*'Factoring table'!$B$10</f>
        <v>114.2295</v>
      </c>
      <c r="R8" s="13">
        <f>'time period'!AF7*'Factoring table'!$B$10</f>
        <v>489.279</v>
      </c>
      <c r="S8" s="13">
        <f>'time period'!AG7*'Factoring table'!$B$10</f>
        <v>110.446</v>
      </c>
      <c r="T8" s="13">
        <f>'time period'!AH7*'Factoring table'!$B$10</f>
        <v>184.1035</v>
      </c>
      <c r="U8" s="13">
        <f>'time period'!AI7*'Factoring table'!$B$10</f>
        <v>8.0500000000000002E-2</v>
      </c>
      <c r="V8" s="13">
        <f>'time period'!AJ7*'Factoring table'!$B$10</f>
        <v>0.161</v>
      </c>
      <c r="W8" s="13">
        <f>'time period'!AK7*'Factoring table'!$B$10</f>
        <v>69.310500000000005</v>
      </c>
      <c r="X8" s="13">
        <f>'time period'!AL7*'Factoring table'!$B$10</f>
        <v>0</v>
      </c>
      <c r="Y8" s="13">
        <f>'time period'!AM7*'Factoring table'!$B$10</f>
        <v>0</v>
      </c>
      <c r="Z8" s="13">
        <f>'time period'!AN7*'Factoring table'!$B$10</f>
        <v>0</v>
      </c>
      <c r="AB8">
        <v>5</v>
      </c>
      <c r="AC8" s="13">
        <v>0.161</v>
      </c>
      <c r="AD8" s="13">
        <v>0.80500000000000005</v>
      </c>
      <c r="AE8" s="13">
        <v>242.70750000000001</v>
      </c>
      <c r="AF8" s="13">
        <v>3.22</v>
      </c>
      <c r="AG8" s="13">
        <v>184.1035</v>
      </c>
      <c r="AH8" s="13">
        <v>0</v>
      </c>
      <c r="AI8" s="13">
        <v>0</v>
      </c>
      <c r="AJ8" s="13">
        <v>36.225000000000001</v>
      </c>
      <c r="AK8" s="13">
        <v>8.0500000000000002E-2</v>
      </c>
      <c r="AL8" s="13">
        <v>0</v>
      </c>
      <c r="AM8" s="13">
        <v>0</v>
      </c>
      <c r="AO8">
        <v>5</v>
      </c>
      <c r="AP8" s="13">
        <f t="shared" si="1"/>
        <v>2.6565000000000003</v>
      </c>
      <c r="AQ8" s="13">
        <f t="shared" si="0"/>
        <v>115.03450000000001</v>
      </c>
      <c r="AR8" s="13">
        <f t="shared" si="0"/>
        <v>731.98649999999998</v>
      </c>
      <c r="AS8" s="13">
        <f t="shared" si="0"/>
        <v>113.666</v>
      </c>
      <c r="AT8" s="13">
        <f t="shared" si="0"/>
        <v>368.20699999999999</v>
      </c>
      <c r="AU8" s="13">
        <f t="shared" si="0"/>
        <v>8.0500000000000002E-2</v>
      </c>
      <c r="AV8" s="13">
        <f t="shared" si="0"/>
        <v>0.161</v>
      </c>
      <c r="AW8" s="13">
        <f t="shared" si="0"/>
        <v>105.53550000000001</v>
      </c>
      <c r="AX8" s="13">
        <f t="shared" si="0"/>
        <v>8.0500000000000002E-2</v>
      </c>
      <c r="AY8" s="13">
        <f t="shared" si="0"/>
        <v>0</v>
      </c>
      <c r="AZ8" s="13">
        <f t="shared" si="0"/>
        <v>0</v>
      </c>
    </row>
    <row r="9" spans="2:52" x14ac:dyDescent="0.3">
      <c r="B9">
        <v>6</v>
      </c>
      <c r="C9" s="13">
        <f>'time period'!AD8*'Factoring table'!$B$9</f>
        <v>8.0500000000000002E-2</v>
      </c>
      <c r="D9" s="13">
        <f>'time period'!AE8*'Factoring table'!$B$9</f>
        <v>1.0465</v>
      </c>
      <c r="E9" s="13">
        <f>'time period'!AF8*'Factoring table'!$B$9</f>
        <v>0</v>
      </c>
      <c r="F9" s="13">
        <f>'time period'!AG8*'Factoring table'!$B$9</f>
        <v>8.0500000000000002E-2</v>
      </c>
      <c r="G9" s="13">
        <f>'time period'!AH8*'Factoring table'!$B$9</f>
        <v>0</v>
      </c>
      <c r="H9" s="13">
        <f>'time period'!AI8*'Factoring table'!$B$9</f>
        <v>5963.3595000000005</v>
      </c>
      <c r="I9" s="13">
        <f>'time period'!AJ8*'Factoring table'!$B$9</f>
        <v>2.9784999999999999</v>
      </c>
      <c r="J9" s="13">
        <f>'time period'!AK8*'Factoring table'!$B$9</f>
        <v>0</v>
      </c>
      <c r="K9" s="13">
        <f>'time period'!AL8*'Factoring table'!$B$9</f>
        <v>0</v>
      </c>
      <c r="L9" s="13">
        <f>'time period'!AM8*'Factoring table'!$B$9</f>
        <v>0</v>
      </c>
      <c r="M9" s="13">
        <f>'time period'!AN8*'Factoring table'!$B$9</f>
        <v>0</v>
      </c>
      <c r="O9">
        <v>6</v>
      </c>
      <c r="P9" s="13">
        <f>'time period'!AD8*'Factoring table'!$B$10</f>
        <v>8.0500000000000002E-2</v>
      </c>
      <c r="Q9" s="13">
        <f>'time period'!AE8*'Factoring table'!$B$10</f>
        <v>1.0465</v>
      </c>
      <c r="R9" s="13">
        <f>'time period'!AF8*'Factoring table'!$B$10</f>
        <v>0</v>
      </c>
      <c r="S9" s="13">
        <f>'time period'!AG8*'Factoring table'!$B$10</f>
        <v>8.0500000000000002E-2</v>
      </c>
      <c r="T9" s="13">
        <f>'time period'!AH8*'Factoring table'!$B$10</f>
        <v>0</v>
      </c>
      <c r="U9" s="13">
        <f>'time period'!AI8*'Factoring table'!$B$10</f>
        <v>5963.3595000000005</v>
      </c>
      <c r="V9" s="13">
        <f>'time period'!AJ8*'Factoring table'!$B$10</f>
        <v>2.9784999999999999</v>
      </c>
      <c r="W9" s="13">
        <f>'time period'!AK8*'Factoring table'!$B$10</f>
        <v>0</v>
      </c>
      <c r="X9" s="13">
        <f>'time period'!AL8*'Factoring table'!$B$10</f>
        <v>0</v>
      </c>
      <c r="Y9" s="13">
        <f>'time period'!AM8*'Factoring table'!$B$10</f>
        <v>0</v>
      </c>
      <c r="Z9" s="13">
        <f>'time period'!AN8*'Factoring table'!$B$10</f>
        <v>0</v>
      </c>
      <c r="AB9">
        <v>6</v>
      </c>
      <c r="AC9" s="13">
        <v>23.827999999999999</v>
      </c>
      <c r="AD9" s="13">
        <v>21.734999999999999</v>
      </c>
      <c r="AE9" s="13">
        <v>0</v>
      </c>
      <c r="AF9" s="13">
        <v>21.091000000000001</v>
      </c>
      <c r="AG9" s="13">
        <v>8.0500000000000002E-2</v>
      </c>
      <c r="AH9" s="13">
        <v>5963.3595000000005</v>
      </c>
      <c r="AI9" s="13">
        <v>308.87850000000003</v>
      </c>
      <c r="AJ9" s="13">
        <v>1.5295000000000001</v>
      </c>
      <c r="AK9" s="13">
        <v>3.1395</v>
      </c>
      <c r="AL9" s="13">
        <v>0</v>
      </c>
      <c r="AM9" s="13">
        <v>0</v>
      </c>
      <c r="AO9">
        <v>6</v>
      </c>
      <c r="AP9" s="13">
        <f t="shared" si="1"/>
        <v>23.9085</v>
      </c>
      <c r="AQ9" s="13">
        <f t="shared" si="0"/>
        <v>22.781500000000001</v>
      </c>
      <c r="AR9" s="13">
        <f t="shared" si="0"/>
        <v>0</v>
      </c>
      <c r="AS9" s="13">
        <f t="shared" si="0"/>
        <v>21.171500000000002</v>
      </c>
      <c r="AT9" s="13">
        <f t="shared" si="0"/>
        <v>8.0500000000000002E-2</v>
      </c>
      <c r="AU9" s="13">
        <f t="shared" si="0"/>
        <v>11926.719000000001</v>
      </c>
      <c r="AV9" s="13">
        <f t="shared" si="0"/>
        <v>311.85700000000003</v>
      </c>
      <c r="AW9" s="13">
        <f t="shared" si="0"/>
        <v>1.5295000000000001</v>
      </c>
      <c r="AX9" s="13">
        <f t="shared" si="0"/>
        <v>3.1395</v>
      </c>
      <c r="AY9" s="13">
        <f t="shared" si="0"/>
        <v>0</v>
      </c>
      <c r="AZ9" s="13">
        <f t="shared" si="0"/>
        <v>0</v>
      </c>
    </row>
    <row r="10" spans="2:52" x14ac:dyDescent="0.3">
      <c r="B10">
        <v>7</v>
      </c>
      <c r="C10" s="13">
        <f>'time period'!AD9*'Factoring table'!$B$9</f>
        <v>0</v>
      </c>
      <c r="D10" s="13">
        <f>'time period'!AE9*'Factoring table'!$B$9</f>
        <v>5.3935000000000004</v>
      </c>
      <c r="E10" s="13">
        <f>'time period'!AF9*'Factoring table'!$B$9</f>
        <v>0</v>
      </c>
      <c r="F10" s="13">
        <f>'time period'!AG9*'Factoring table'!$B$9</f>
        <v>1758.925</v>
      </c>
      <c r="G10" s="13">
        <f>'time period'!AH9*'Factoring table'!$B$9</f>
        <v>0</v>
      </c>
      <c r="H10" s="13">
        <f>'time period'!AI9*'Factoring table'!$B$9</f>
        <v>308.87850000000003</v>
      </c>
      <c r="I10" s="13">
        <f>'time period'!AJ9*'Factoring table'!$B$9</f>
        <v>630.476</v>
      </c>
      <c r="J10" s="13">
        <f>'time period'!AK9*'Factoring table'!$B$9</f>
        <v>0</v>
      </c>
      <c r="K10" s="13">
        <f>'time period'!AL9*'Factoring table'!$B$9</f>
        <v>0</v>
      </c>
      <c r="L10" s="13">
        <f>'time period'!AM9*'Factoring table'!$B$9</f>
        <v>0</v>
      </c>
      <c r="M10" s="13">
        <f>'time period'!AN9*'Factoring table'!$B$9</f>
        <v>0</v>
      </c>
      <c r="O10">
        <v>7</v>
      </c>
      <c r="P10" s="13">
        <f>'time period'!AD9*'Factoring table'!$B$10</f>
        <v>0</v>
      </c>
      <c r="Q10" s="13">
        <f>'time period'!AE9*'Factoring table'!$B$10</f>
        <v>5.3935000000000004</v>
      </c>
      <c r="R10" s="13">
        <f>'time period'!AF9*'Factoring table'!$B$10</f>
        <v>0</v>
      </c>
      <c r="S10" s="13">
        <f>'time period'!AG9*'Factoring table'!$B$10</f>
        <v>1758.925</v>
      </c>
      <c r="T10" s="13">
        <f>'time period'!AH9*'Factoring table'!$B$10</f>
        <v>0</v>
      </c>
      <c r="U10" s="13">
        <f>'time period'!AI9*'Factoring table'!$B$10</f>
        <v>308.87850000000003</v>
      </c>
      <c r="V10" s="13">
        <f>'time period'!AJ9*'Factoring table'!$B$10</f>
        <v>630.476</v>
      </c>
      <c r="W10" s="13">
        <f>'time period'!AK9*'Factoring table'!$B$10</f>
        <v>0</v>
      </c>
      <c r="X10" s="13">
        <f>'time period'!AL9*'Factoring table'!$B$10</f>
        <v>0</v>
      </c>
      <c r="Y10" s="13">
        <f>'time period'!AM9*'Factoring table'!$B$10</f>
        <v>0</v>
      </c>
      <c r="Z10" s="13">
        <f>'time period'!AN9*'Factoring table'!$B$10</f>
        <v>0</v>
      </c>
      <c r="AB10">
        <v>7</v>
      </c>
      <c r="AC10" s="13">
        <v>0</v>
      </c>
      <c r="AD10" s="13">
        <v>1.127</v>
      </c>
      <c r="AE10" s="13">
        <v>0</v>
      </c>
      <c r="AF10" s="13">
        <v>1108.163</v>
      </c>
      <c r="AG10" s="13">
        <v>0.161</v>
      </c>
      <c r="AH10" s="13">
        <v>2.9784999999999999</v>
      </c>
      <c r="AI10" s="13">
        <v>630.476</v>
      </c>
      <c r="AJ10" s="13">
        <v>0</v>
      </c>
      <c r="AK10" s="13">
        <v>0.161</v>
      </c>
      <c r="AL10" s="13">
        <v>0</v>
      </c>
      <c r="AM10" s="13">
        <v>0</v>
      </c>
      <c r="AO10">
        <v>7</v>
      </c>
      <c r="AP10" s="13">
        <f t="shared" si="1"/>
        <v>0</v>
      </c>
      <c r="AQ10" s="13">
        <f t="shared" si="0"/>
        <v>6.5205000000000002</v>
      </c>
      <c r="AR10" s="13">
        <f t="shared" si="0"/>
        <v>0</v>
      </c>
      <c r="AS10" s="13">
        <f t="shared" si="0"/>
        <v>2867.0879999999997</v>
      </c>
      <c r="AT10" s="13">
        <f t="shared" si="0"/>
        <v>0.161</v>
      </c>
      <c r="AU10" s="13">
        <f t="shared" si="0"/>
        <v>311.85700000000003</v>
      </c>
      <c r="AV10" s="13">
        <f t="shared" si="0"/>
        <v>1260.952</v>
      </c>
      <c r="AW10" s="13">
        <f t="shared" si="0"/>
        <v>0</v>
      </c>
      <c r="AX10" s="13">
        <f t="shared" si="0"/>
        <v>0.161</v>
      </c>
      <c r="AY10" s="13">
        <f t="shared" si="0"/>
        <v>0</v>
      </c>
      <c r="AZ10" s="13">
        <f t="shared" si="0"/>
        <v>0</v>
      </c>
    </row>
    <row r="11" spans="2:52" x14ac:dyDescent="0.3">
      <c r="B11">
        <v>8</v>
      </c>
      <c r="C11" s="13">
        <f>'time period'!AD10*'Factoring table'!$B$9</f>
        <v>113.988</v>
      </c>
      <c r="D11" s="13">
        <f>'time period'!AE10*'Factoring table'!$B$9</f>
        <v>1284.136</v>
      </c>
      <c r="E11" s="13">
        <f>'time period'!AF10*'Factoring table'!$B$9</f>
        <v>184.184</v>
      </c>
      <c r="F11" s="13">
        <f>'time period'!AG10*'Factoring table'!$B$9</f>
        <v>7.4060000000000006</v>
      </c>
      <c r="G11" s="13">
        <f>'time period'!AH10*'Factoring table'!$B$9</f>
        <v>36.225000000000001</v>
      </c>
      <c r="H11" s="13">
        <f>'time period'!AI10*'Factoring table'!$B$9</f>
        <v>1.5295000000000001</v>
      </c>
      <c r="I11" s="13">
        <f>'time period'!AJ10*'Factoring table'!$B$9</f>
        <v>0</v>
      </c>
      <c r="J11" s="13">
        <f>'time period'!AK10*'Factoring table'!$B$9</f>
        <v>3883.0785000000001</v>
      </c>
      <c r="K11" s="13">
        <f>'time period'!AL10*'Factoring table'!$B$9</f>
        <v>0.40250000000000002</v>
      </c>
      <c r="L11" s="13">
        <f>'time period'!AM10*'Factoring table'!$B$9</f>
        <v>0</v>
      </c>
      <c r="M11" s="13">
        <f>'time period'!AN10*'Factoring table'!$B$9</f>
        <v>0</v>
      </c>
      <c r="O11">
        <v>8</v>
      </c>
      <c r="P11" s="13">
        <f>'time period'!AD10*'Factoring table'!$B$10</f>
        <v>113.988</v>
      </c>
      <c r="Q11" s="13">
        <f>'time period'!AE10*'Factoring table'!$B$10</f>
        <v>1284.136</v>
      </c>
      <c r="R11" s="13">
        <f>'time period'!AF10*'Factoring table'!$B$10</f>
        <v>184.184</v>
      </c>
      <c r="S11" s="13">
        <f>'time period'!AG10*'Factoring table'!$B$10</f>
        <v>7.4060000000000006</v>
      </c>
      <c r="T11" s="13">
        <f>'time period'!AH10*'Factoring table'!$B$10</f>
        <v>36.225000000000001</v>
      </c>
      <c r="U11" s="13">
        <f>'time period'!AI10*'Factoring table'!$B$10</f>
        <v>1.5295000000000001</v>
      </c>
      <c r="V11" s="13">
        <f>'time period'!AJ10*'Factoring table'!$B$10</f>
        <v>0</v>
      </c>
      <c r="W11" s="13">
        <f>'time period'!AK10*'Factoring table'!$B$10</f>
        <v>3883.0785000000001</v>
      </c>
      <c r="X11" s="13">
        <f>'time period'!AL10*'Factoring table'!$B$10</f>
        <v>0.40250000000000002</v>
      </c>
      <c r="Y11" s="13">
        <f>'time period'!AM10*'Factoring table'!$B$10</f>
        <v>0</v>
      </c>
      <c r="Z11" s="13">
        <f>'time period'!AN10*'Factoring table'!$B$10</f>
        <v>0</v>
      </c>
      <c r="AB11">
        <v>8</v>
      </c>
      <c r="AC11" s="13">
        <v>5.1520000000000001</v>
      </c>
      <c r="AD11" s="13">
        <v>14.0875</v>
      </c>
      <c r="AE11" s="13">
        <v>74.704000000000008</v>
      </c>
      <c r="AF11" s="13">
        <v>0.48299999999999998</v>
      </c>
      <c r="AG11" s="13">
        <v>69.310500000000005</v>
      </c>
      <c r="AH11" s="13">
        <v>0</v>
      </c>
      <c r="AI11" s="13">
        <v>0</v>
      </c>
      <c r="AJ11" s="13">
        <v>3883.0785000000001</v>
      </c>
      <c r="AK11" s="13">
        <v>97.968500000000006</v>
      </c>
      <c r="AL11" s="13">
        <v>0</v>
      </c>
      <c r="AM11" s="13">
        <v>0.32200000000000001</v>
      </c>
      <c r="AO11">
        <v>8</v>
      </c>
      <c r="AP11" s="13">
        <f t="shared" si="1"/>
        <v>119.14</v>
      </c>
      <c r="AQ11" s="13">
        <f t="shared" si="0"/>
        <v>1298.2235000000001</v>
      </c>
      <c r="AR11" s="13">
        <f t="shared" si="0"/>
        <v>258.88800000000003</v>
      </c>
      <c r="AS11" s="13">
        <f t="shared" si="0"/>
        <v>7.8890000000000002</v>
      </c>
      <c r="AT11" s="13">
        <f t="shared" si="0"/>
        <v>105.53550000000001</v>
      </c>
      <c r="AU11" s="13">
        <f t="shared" si="0"/>
        <v>1.5295000000000001</v>
      </c>
      <c r="AV11" s="13">
        <f t="shared" si="0"/>
        <v>0</v>
      </c>
      <c r="AW11" s="13">
        <f t="shared" si="0"/>
        <v>7766.1570000000002</v>
      </c>
      <c r="AX11" s="13">
        <f t="shared" si="0"/>
        <v>98.371000000000009</v>
      </c>
      <c r="AY11" s="13">
        <f t="shared" si="0"/>
        <v>0</v>
      </c>
      <c r="AZ11" s="13">
        <f t="shared" si="0"/>
        <v>0.32200000000000001</v>
      </c>
    </row>
    <row r="12" spans="2:52" x14ac:dyDescent="0.3">
      <c r="B12">
        <v>9</v>
      </c>
      <c r="C12" s="13">
        <f>'time period'!AD11*'Factoring table'!$B$9</f>
        <v>129.12200000000001</v>
      </c>
      <c r="D12" s="13">
        <f>'time period'!AE11*'Factoring table'!$B$9</f>
        <v>159.30950000000001</v>
      </c>
      <c r="E12" s="13">
        <f>'time period'!AF11*'Factoring table'!$B$9</f>
        <v>1.288</v>
      </c>
      <c r="F12" s="13">
        <f>'time period'!AG11*'Factoring table'!$B$9</f>
        <v>3.22</v>
      </c>
      <c r="G12" s="13">
        <f>'time period'!AH11*'Factoring table'!$B$9</f>
        <v>8.0500000000000002E-2</v>
      </c>
      <c r="H12" s="13">
        <f>'time period'!AI11*'Factoring table'!$B$9</f>
        <v>3.1395</v>
      </c>
      <c r="I12" s="13">
        <f>'time period'!AJ11*'Factoring table'!$B$9</f>
        <v>0.161</v>
      </c>
      <c r="J12" s="13">
        <f>'time period'!AK11*'Factoring table'!$B$9</f>
        <v>97.968500000000006</v>
      </c>
      <c r="K12" s="13">
        <f>'time period'!AL11*'Factoring table'!$B$9</f>
        <v>0.32200000000000001</v>
      </c>
      <c r="L12" s="13">
        <f>'time period'!AM11*'Factoring table'!$B$9</f>
        <v>9.8209999999999997</v>
      </c>
      <c r="M12" s="13">
        <f>'time period'!AN11*'Factoring table'!$B$9</f>
        <v>455.38850000000002</v>
      </c>
      <c r="O12">
        <v>9</v>
      </c>
      <c r="P12" s="13">
        <f>'time period'!AD11*'Factoring table'!$B$10</f>
        <v>129.12200000000001</v>
      </c>
      <c r="Q12" s="13">
        <f>'time period'!AE11*'Factoring table'!$B$10</f>
        <v>159.30950000000001</v>
      </c>
      <c r="R12" s="13">
        <f>'time period'!AF11*'Factoring table'!$B$10</f>
        <v>1.288</v>
      </c>
      <c r="S12" s="13">
        <f>'time period'!AG11*'Factoring table'!$B$10</f>
        <v>3.22</v>
      </c>
      <c r="T12" s="13">
        <f>'time period'!AH11*'Factoring table'!$B$10</f>
        <v>8.0500000000000002E-2</v>
      </c>
      <c r="U12" s="13">
        <f>'time period'!AI11*'Factoring table'!$B$10</f>
        <v>3.1395</v>
      </c>
      <c r="V12" s="13">
        <f>'time period'!AJ11*'Factoring table'!$B$10</f>
        <v>0.161</v>
      </c>
      <c r="W12" s="13">
        <f>'time period'!AK11*'Factoring table'!$B$10</f>
        <v>97.968500000000006</v>
      </c>
      <c r="X12" s="13">
        <f>'time period'!AL11*'Factoring table'!$B$10</f>
        <v>0.32200000000000001</v>
      </c>
      <c r="Y12" s="13">
        <f>'time period'!AM11*'Factoring table'!$B$10</f>
        <v>9.8209999999999997</v>
      </c>
      <c r="Z12" s="13">
        <f>'time period'!AN11*'Factoring table'!$B$10</f>
        <v>455.38850000000002</v>
      </c>
      <c r="AB12">
        <v>9</v>
      </c>
      <c r="AC12" s="13">
        <v>0.48299999999999998</v>
      </c>
      <c r="AD12" s="13">
        <v>8.0500000000000002E-2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0.40250000000000002</v>
      </c>
      <c r="AK12" s="13">
        <v>0.32200000000000001</v>
      </c>
      <c r="AL12" s="13">
        <v>127.4315</v>
      </c>
      <c r="AM12" s="13">
        <v>767.64800000000002</v>
      </c>
      <c r="AO12">
        <v>9</v>
      </c>
      <c r="AP12" s="13">
        <f t="shared" si="1"/>
        <v>129.60500000000002</v>
      </c>
      <c r="AQ12" s="13">
        <f t="shared" si="0"/>
        <v>159.39000000000001</v>
      </c>
      <c r="AR12" s="13">
        <f t="shared" si="0"/>
        <v>1.288</v>
      </c>
      <c r="AS12" s="13">
        <f t="shared" si="0"/>
        <v>3.22</v>
      </c>
      <c r="AT12" s="13">
        <f t="shared" si="0"/>
        <v>8.0500000000000002E-2</v>
      </c>
      <c r="AU12" s="13">
        <f t="shared" si="0"/>
        <v>3.1395</v>
      </c>
      <c r="AV12" s="13">
        <f t="shared" si="0"/>
        <v>0.161</v>
      </c>
      <c r="AW12" s="13">
        <f t="shared" si="0"/>
        <v>98.371000000000009</v>
      </c>
      <c r="AX12" s="13">
        <f t="shared" si="0"/>
        <v>0.64400000000000002</v>
      </c>
      <c r="AY12" s="13">
        <f t="shared" si="0"/>
        <v>137.2525</v>
      </c>
      <c r="AZ12" s="13">
        <f t="shared" si="0"/>
        <v>1223.0365000000002</v>
      </c>
    </row>
    <row r="13" spans="2:52" x14ac:dyDescent="0.3">
      <c r="B13">
        <v>10</v>
      </c>
      <c r="C13" s="13">
        <f>'time period'!AD12*'Factoring table'!$B$9</f>
        <v>1.288</v>
      </c>
      <c r="D13" s="13">
        <f>'time period'!AE12*'Factoring table'!$B$9</f>
        <v>0.161</v>
      </c>
      <c r="E13" s="13">
        <f>'time period'!AF12*'Factoring table'!$B$9</f>
        <v>0</v>
      </c>
      <c r="F13" s="13">
        <f>'time period'!AG12*'Factoring table'!$B$9</f>
        <v>0</v>
      </c>
      <c r="G13" s="13">
        <f>'time period'!AH12*'Factoring table'!$B$9</f>
        <v>0</v>
      </c>
      <c r="H13" s="13">
        <f>'time period'!AI12*'Factoring table'!$B$9</f>
        <v>0</v>
      </c>
      <c r="I13" s="13">
        <f>'time period'!AJ12*'Factoring table'!$B$9</f>
        <v>0</v>
      </c>
      <c r="J13" s="13">
        <f>'time period'!AK12*'Factoring table'!$B$9</f>
        <v>0</v>
      </c>
      <c r="K13" s="13">
        <f>'time period'!AL12*'Factoring table'!$B$9</f>
        <v>127.4315</v>
      </c>
      <c r="L13" s="13">
        <f>'time period'!AM12*'Factoring table'!$B$9</f>
        <v>899.42650000000003</v>
      </c>
      <c r="M13" s="13">
        <f>'time period'!AN12*'Factoring table'!$B$9</f>
        <v>33.326999999999998</v>
      </c>
      <c r="O13">
        <v>10</v>
      </c>
      <c r="P13" s="13">
        <f>'time period'!AD12*'Factoring table'!$B$10</f>
        <v>1.288</v>
      </c>
      <c r="Q13" s="13">
        <f>'time period'!AE12*'Factoring table'!$B$10</f>
        <v>0.161</v>
      </c>
      <c r="R13" s="13">
        <f>'time period'!AF12*'Factoring table'!$B$10</f>
        <v>0</v>
      </c>
      <c r="S13" s="13">
        <f>'time period'!AG12*'Factoring table'!$B$10</f>
        <v>0</v>
      </c>
      <c r="T13" s="13">
        <f>'time period'!AH12*'Factoring table'!$B$10</f>
        <v>0</v>
      </c>
      <c r="U13" s="13">
        <f>'time period'!AI12*'Factoring table'!$B$10</f>
        <v>0</v>
      </c>
      <c r="V13" s="13">
        <f>'time period'!AJ12*'Factoring table'!$B$10</f>
        <v>0</v>
      </c>
      <c r="W13" s="13">
        <f>'time period'!AK12*'Factoring table'!$B$10</f>
        <v>0</v>
      </c>
      <c r="X13" s="13">
        <f>'time period'!AL12*'Factoring table'!$B$10</f>
        <v>127.4315</v>
      </c>
      <c r="Y13" s="13">
        <f>'time period'!AM12*'Factoring table'!$B$10</f>
        <v>899.42650000000003</v>
      </c>
      <c r="Z13" s="13">
        <f>'time period'!AN12*'Factoring table'!$B$10</f>
        <v>33.326999999999998</v>
      </c>
      <c r="AB13">
        <v>10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9.8209999999999997</v>
      </c>
      <c r="AL13" s="13">
        <v>899.42650000000003</v>
      </c>
      <c r="AM13" s="13">
        <v>3.3810000000000002</v>
      </c>
      <c r="AO13">
        <v>10</v>
      </c>
      <c r="AP13" s="13">
        <f t="shared" si="1"/>
        <v>1.288</v>
      </c>
      <c r="AQ13" s="13">
        <f t="shared" si="0"/>
        <v>0.161</v>
      </c>
      <c r="AR13" s="13">
        <f t="shared" si="0"/>
        <v>0</v>
      </c>
      <c r="AS13" s="13">
        <f t="shared" si="0"/>
        <v>0</v>
      </c>
      <c r="AT13" s="13">
        <f t="shared" si="0"/>
        <v>0</v>
      </c>
      <c r="AU13" s="13">
        <f t="shared" si="0"/>
        <v>0</v>
      </c>
      <c r="AV13" s="13">
        <f t="shared" si="0"/>
        <v>0</v>
      </c>
      <c r="AW13" s="13">
        <f t="shared" si="0"/>
        <v>0</v>
      </c>
      <c r="AX13" s="13">
        <f t="shared" si="0"/>
        <v>137.2525</v>
      </c>
      <c r="AY13" s="13">
        <f t="shared" si="0"/>
        <v>1798.8530000000001</v>
      </c>
      <c r="AZ13" s="13">
        <f t="shared" si="0"/>
        <v>36.707999999999998</v>
      </c>
    </row>
    <row r="14" spans="2:52" x14ac:dyDescent="0.3">
      <c r="B14">
        <v>11</v>
      </c>
      <c r="C14" s="13">
        <f>'time period'!AD13*'Factoring table'!$B$9</f>
        <v>145.86600000000001</v>
      </c>
      <c r="D14" s="13">
        <f>'time period'!AE13*'Factoring table'!$B$9</f>
        <v>0.40250000000000002</v>
      </c>
      <c r="E14" s="13">
        <f>'time period'!AF13*'Factoring table'!$B$9</f>
        <v>0</v>
      </c>
      <c r="F14" s="13">
        <f>'time period'!AG13*'Factoring table'!$B$9</f>
        <v>0</v>
      </c>
      <c r="G14" s="13">
        <f>'time period'!AH13*'Factoring table'!$B$9</f>
        <v>0</v>
      </c>
      <c r="H14" s="13">
        <f>'time period'!AI13*'Factoring table'!$B$9</f>
        <v>0</v>
      </c>
      <c r="I14" s="13">
        <f>'time period'!AJ13*'Factoring table'!$B$9</f>
        <v>0</v>
      </c>
      <c r="J14" s="13">
        <f>'time period'!AK13*'Factoring table'!$B$9</f>
        <v>0.32200000000000001</v>
      </c>
      <c r="K14" s="13">
        <f>'time period'!AL13*'Factoring table'!$B$9</f>
        <v>767.64800000000002</v>
      </c>
      <c r="L14" s="13">
        <f>'time period'!AM13*'Factoring table'!$B$9</f>
        <v>3.3810000000000002</v>
      </c>
      <c r="M14" s="13">
        <f>'time period'!AN13*'Factoring table'!$B$9</f>
        <v>418.92200000000003</v>
      </c>
      <c r="O14">
        <v>11</v>
      </c>
      <c r="P14" s="13">
        <f>'time period'!AD13*'Factoring table'!$B$10</f>
        <v>145.86600000000001</v>
      </c>
      <c r="Q14" s="13">
        <f>'time period'!AE13*'Factoring table'!$B$10</f>
        <v>0.40250000000000002</v>
      </c>
      <c r="R14" s="13">
        <f>'time period'!AF13*'Factoring table'!$B$10</f>
        <v>0</v>
      </c>
      <c r="S14" s="13">
        <f>'time period'!AG13*'Factoring table'!$B$10</f>
        <v>0</v>
      </c>
      <c r="T14" s="13">
        <f>'time period'!AH13*'Factoring table'!$B$10</f>
        <v>0</v>
      </c>
      <c r="U14" s="13">
        <f>'time period'!AI13*'Factoring table'!$B$10</f>
        <v>0</v>
      </c>
      <c r="V14" s="13">
        <f>'time period'!AJ13*'Factoring table'!$B$10</f>
        <v>0</v>
      </c>
      <c r="W14" s="13">
        <f>'time period'!AK13*'Factoring table'!$B$10</f>
        <v>0.32200000000000001</v>
      </c>
      <c r="X14" s="13">
        <f>'time period'!AL13*'Factoring table'!$B$10</f>
        <v>767.64800000000002</v>
      </c>
      <c r="Y14" s="13">
        <f>'time period'!AM13*'Factoring table'!$B$10</f>
        <v>3.3810000000000002</v>
      </c>
      <c r="Z14" s="13">
        <f>'time period'!AN13*'Factoring table'!$B$10</f>
        <v>418.92200000000003</v>
      </c>
      <c r="AB14">
        <v>11</v>
      </c>
      <c r="AC14" s="13">
        <v>2.1735000000000002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455.38850000000002</v>
      </c>
      <c r="AL14" s="13">
        <v>33.326999999999998</v>
      </c>
      <c r="AM14" s="13">
        <v>418.92200000000003</v>
      </c>
      <c r="AO14">
        <v>11</v>
      </c>
      <c r="AP14" s="13">
        <f t="shared" si="1"/>
        <v>148.0395</v>
      </c>
      <c r="AQ14" s="13">
        <f t="shared" si="0"/>
        <v>0.40250000000000002</v>
      </c>
      <c r="AR14" s="13">
        <f t="shared" si="0"/>
        <v>0</v>
      </c>
      <c r="AS14" s="13">
        <f t="shared" si="0"/>
        <v>0</v>
      </c>
      <c r="AT14" s="13">
        <f t="shared" si="0"/>
        <v>0</v>
      </c>
      <c r="AU14" s="13">
        <f t="shared" si="0"/>
        <v>0</v>
      </c>
      <c r="AV14" s="13">
        <f t="shared" si="0"/>
        <v>0</v>
      </c>
      <c r="AW14" s="13">
        <f t="shared" si="0"/>
        <v>0.32200000000000001</v>
      </c>
      <c r="AX14" s="13">
        <f t="shared" si="0"/>
        <v>1223.0365000000002</v>
      </c>
      <c r="AY14" s="13">
        <f t="shared" si="0"/>
        <v>36.707999999999998</v>
      </c>
      <c r="AZ14" s="13">
        <f t="shared" si="0"/>
        <v>837.84400000000005</v>
      </c>
    </row>
    <row r="17" spans="2:52" ht="15" thickBot="1" x14ac:dyDescent="0.35">
      <c r="B17" t="s">
        <v>13</v>
      </c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  <c r="J17">
        <v>8</v>
      </c>
      <c r="K17">
        <v>9</v>
      </c>
      <c r="L17">
        <v>10</v>
      </c>
      <c r="M17">
        <v>11</v>
      </c>
      <c r="O17" t="s">
        <v>13</v>
      </c>
      <c r="P17">
        <v>1</v>
      </c>
      <c r="Q17">
        <v>2</v>
      </c>
      <c r="R17">
        <v>3</v>
      </c>
      <c r="S17">
        <v>4</v>
      </c>
      <c r="T17">
        <v>5</v>
      </c>
      <c r="U17">
        <v>6</v>
      </c>
      <c r="V17">
        <v>7</v>
      </c>
      <c r="W17">
        <v>8</v>
      </c>
      <c r="X17">
        <v>9</v>
      </c>
      <c r="Y17">
        <v>10</v>
      </c>
      <c r="Z17">
        <v>11</v>
      </c>
      <c r="AB17" t="s">
        <v>13</v>
      </c>
      <c r="AC17">
        <v>1</v>
      </c>
      <c r="AD17">
        <v>2</v>
      </c>
      <c r="AE17">
        <v>3</v>
      </c>
      <c r="AF17">
        <v>4</v>
      </c>
      <c r="AG17">
        <v>5</v>
      </c>
      <c r="AH17">
        <v>6</v>
      </c>
      <c r="AI17">
        <v>7</v>
      </c>
      <c r="AJ17">
        <v>8</v>
      </c>
      <c r="AK17">
        <v>9</v>
      </c>
      <c r="AL17">
        <v>10</v>
      </c>
      <c r="AM17">
        <v>11</v>
      </c>
      <c r="AO17" t="s">
        <v>13</v>
      </c>
      <c r="AP17">
        <v>1</v>
      </c>
      <c r="AQ17">
        <v>2</v>
      </c>
      <c r="AR17">
        <v>3</v>
      </c>
      <c r="AS17">
        <v>4</v>
      </c>
      <c r="AT17">
        <v>5</v>
      </c>
      <c r="AU17">
        <v>6</v>
      </c>
      <c r="AV17">
        <v>7</v>
      </c>
      <c r="AW17">
        <v>8</v>
      </c>
      <c r="AX17">
        <v>9</v>
      </c>
      <c r="AY17">
        <v>10</v>
      </c>
      <c r="AZ17">
        <v>11</v>
      </c>
    </row>
    <row r="18" spans="2:52" ht="15" thickBot="1" x14ac:dyDescent="0.35">
      <c r="B18" s="12">
        <v>1</v>
      </c>
      <c r="C18" s="13">
        <f>'time period'!AD17*'Factoring table'!$D$9</f>
        <v>120434.48460000001</v>
      </c>
      <c r="D18" s="13">
        <f>'time period'!AE17*'Factoring table'!$D$9</f>
        <v>2733.2298000000001</v>
      </c>
      <c r="E18" s="13">
        <f>'time period'!AF17*'Factoring table'!$D$9</f>
        <v>0</v>
      </c>
      <c r="F18" s="13">
        <f>'time period'!AG17*'Factoring table'!$D$9</f>
        <v>17.614800000000002</v>
      </c>
      <c r="G18" s="13">
        <f>'time period'!AH17*'Factoring table'!$D$9</f>
        <v>0.41940000000000005</v>
      </c>
      <c r="H18" s="13">
        <f>'time period'!AI17*'Factoring table'!$D$9</f>
        <v>62.071200000000005</v>
      </c>
      <c r="I18" s="13">
        <f>'time period'!AJ17*'Factoring table'!$D$9</f>
        <v>0</v>
      </c>
      <c r="J18" s="13">
        <f>'time period'!AK17*'Factoring table'!$D$9</f>
        <v>13.420800000000002</v>
      </c>
      <c r="K18" s="13">
        <f>'time period'!AL17*'Factoring table'!$D$9</f>
        <v>1.2582000000000002</v>
      </c>
      <c r="L18" s="13">
        <f>'time period'!AM17*'Factoring table'!$D$9</f>
        <v>0</v>
      </c>
      <c r="M18" s="13">
        <f>'time period'!AN17*'Factoring table'!$D$9</f>
        <v>5.6619000000000002</v>
      </c>
      <c r="O18" s="12">
        <v>1</v>
      </c>
      <c r="P18" s="13">
        <f>'time period'!AD17*'Factoring table'!$D$10</f>
        <v>13381.609400000001</v>
      </c>
      <c r="Q18" s="13">
        <f>'time period'!AE17*'Factoring table'!$D$10</f>
        <v>303.69220000000001</v>
      </c>
      <c r="R18" s="13">
        <f>'time period'!AF17*'Factoring table'!$D$10</f>
        <v>0</v>
      </c>
      <c r="S18" s="13">
        <f>'time period'!AG17*'Factoring table'!$D$10</f>
        <v>1.9572000000000003</v>
      </c>
      <c r="T18" s="13">
        <f>'time period'!AH17*'Factoring table'!$D$10</f>
        <v>4.6600000000000003E-2</v>
      </c>
      <c r="U18" s="13">
        <f>'time period'!AI17*'Factoring table'!$D$10</f>
        <v>6.8968000000000007</v>
      </c>
      <c r="V18" s="13">
        <f>'time period'!AJ17*'Factoring table'!$D$10</f>
        <v>0</v>
      </c>
      <c r="W18" s="13">
        <f>'time period'!AK17*'Factoring table'!$D$10</f>
        <v>1.4912000000000001</v>
      </c>
      <c r="X18" s="13">
        <f>'time period'!AL17*'Factoring table'!$D$10</f>
        <v>0.13980000000000001</v>
      </c>
      <c r="Y18" s="13">
        <f>'time period'!AM17*'Factoring table'!$D$10</f>
        <v>0</v>
      </c>
      <c r="Z18" s="13">
        <f>'time period'!AN17*'Factoring table'!$D$10</f>
        <v>0.6291000000000001</v>
      </c>
      <c r="AB18" s="12">
        <v>1</v>
      </c>
      <c r="AC18" s="13">
        <f t="array" ref="AC18:AM28">TRANSPOSE(P18:Z28)</f>
        <v>13381.609400000001</v>
      </c>
      <c r="AD18" s="13">
        <v>31.501600000000003</v>
      </c>
      <c r="AE18" s="13">
        <v>0.11650000000000001</v>
      </c>
      <c r="AF18" s="13">
        <v>0.60580000000000012</v>
      </c>
      <c r="AG18" s="13">
        <v>0.72230000000000016</v>
      </c>
      <c r="AH18" s="13">
        <v>2.3300000000000001E-2</v>
      </c>
      <c r="AI18" s="13">
        <v>0</v>
      </c>
      <c r="AJ18" s="13">
        <v>32.992800000000003</v>
      </c>
      <c r="AK18" s="13">
        <v>37.373200000000004</v>
      </c>
      <c r="AL18" s="13">
        <v>0.37280000000000002</v>
      </c>
      <c r="AM18" s="13">
        <v>42.219600000000007</v>
      </c>
      <c r="AO18" s="12">
        <v>1</v>
      </c>
      <c r="AP18" s="13">
        <f t="shared" ref="AP18:AZ28" si="2">AC18+C18</f>
        <v>133816.09400000001</v>
      </c>
      <c r="AQ18" s="13">
        <f t="shared" si="2"/>
        <v>2764.7314000000001</v>
      </c>
      <c r="AR18" s="13">
        <f t="shared" si="2"/>
        <v>0.11650000000000001</v>
      </c>
      <c r="AS18" s="13">
        <f t="shared" si="2"/>
        <v>18.220600000000001</v>
      </c>
      <c r="AT18" s="13">
        <f t="shared" si="2"/>
        <v>1.1417000000000002</v>
      </c>
      <c r="AU18" s="13">
        <f t="shared" si="2"/>
        <v>62.094500000000004</v>
      </c>
      <c r="AV18" s="13">
        <f t="shared" si="2"/>
        <v>0</v>
      </c>
      <c r="AW18" s="13">
        <f t="shared" si="2"/>
        <v>46.413600000000002</v>
      </c>
      <c r="AX18" s="13">
        <f t="shared" si="2"/>
        <v>38.631400000000006</v>
      </c>
      <c r="AY18" s="13">
        <f t="shared" si="2"/>
        <v>0.37280000000000002</v>
      </c>
      <c r="AZ18" s="13">
        <f t="shared" si="2"/>
        <v>47.88150000000001</v>
      </c>
    </row>
    <row r="19" spans="2:52" x14ac:dyDescent="0.3">
      <c r="B19">
        <v>2</v>
      </c>
      <c r="C19" s="13">
        <f>'time period'!AD18*'Factoring table'!$D$9</f>
        <v>283.51440000000002</v>
      </c>
      <c r="D19" s="13">
        <f>'time period'!AE18*'Factoring table'!$D$9</f>
        <v>19453.030200000005</v>
      </c>
      <c r="E19" s="13">
        <f>'time period'!AF18*'Factoring table'!$D$9</f>
        <v>1.8873</v>
      </c>
      <c r="F19" s="13">
        <f>'time period'!AG18*'Factoring table'!$D$9</f>
        <v>1740.0906000000002</v>
      </c>
      <c r="G19" s="13">
        <f>'time period'!AH18*'Factoring table'!$D$9</f>
        <v>2.097</v>
      </c>
      <c r="H19" s="13">
        <f>'time period'!AI18*'Factoring table'!$D$9</f>
        <v>56.619000000000007</v>
      </c>
      <c r="I19" s="13">
        <f>'time period'!AJ18*'Factoring table'!$D$9</f>
        <v>2.9358</v>
      </c>
      <c r="J19" s="13">
        <f>'time period'!AK18*'Factoring table'!$D$9</f>
        <v>36.697500000000005</v>
      </c>
      <c r="K19" s="13">
        <f>'time period'!AL18*'Factoring table'!$D$9</f>
        <v>0.20970000000000003</v>
      </c>
      <c r="L19" s="13">
        <f>'time period'!AM18*'Factoring table'!$D$9</f>
        <v>0</v>
      </c>
      <c r="M19" s="13">
        <f>'time period'!AN18*'Factoring table'!$D$9</f>
        <v>0</v>
      </c>
      <c r="O19">
        <v>2</v>
      </c>
      <c r="P19" s="13">
        <f>'time period'!AD18*'Factoring table'!$D$10</f>
        <v>31.501600000000003</v>
      </c>
      <c r="Q19" s="13">
        <f>'time period'!AE18*'Factoring table'!$D$10</f>
        <v>2161.4478000000004</v>
      </c>
      <c r="R19" s="13">
        <f>'time period'!AF18*'Factoring table'!$D$10</f>
        <v>0.2097</v>
      </c>
      <c r="S19" s="13">
        <f>'time period'!AG18*'Factoring table'!$D$10</f>
        <v>193.34340000000003</v>
      </c>
      <c r="T19" s="13">
        <f>'time period'!AH18*'Factoring table'!$D$10</f>
        <v>0.23300000000000001</v>
      </c>
      <c r="U19" s="13">
        <f>'time period'!AI18*'Factoring table'!$D$10</f>
        <v>6.2910000000000004</v>
      </c>
      <c r="V19" s="13">
        <f>'time period'!AJ18*'Factoring table'!$D$10</f>
        <v>0.32620000000000005</v>
      </c>
      <c r="W19" s="13">
        <f>'time period'!AK18*'Factoring table'!$D$10</f>
        <v>4.0775000000000006</v>
      </c>
      <c r="X19" s="13">
        <f>'time period'!AL18*'Factoring table'!$D$10</f>
        <v>2.3300000000000001E-2</v>
      </c>
      <c r="Y19" s="13">
        <f>'time period'!AM18*'Factoring table'!$D$10</f>
        <v>0</v>
      </c>
      <c r="Z19" s="13">
        <f>'time period'!AN18*'Factoring table'!$D$10</f>
        <v>0</v>
      </c>
      <c r="AB19">
        <v>2</v>
      </c>
      <c r="AC19" s="13">
        <v>303.69220000000001</v>
      </c>
      <c r="AD19" s="13">
        <v>2161.4478000000004</v>
      </c>
      <c r="AE19" s="13">
        <v>12.395600000000002</v>
      </c>
      <c r="AF19" s="13">
        <v>490.79120000000006</v>
      </c>
      <c r="AG19" s="13">
        <v>33.0627</v>
      </c>
      <c r="AH19" s="13">
        <v>0.30290000000000006</v>
      </c>
      <c r="AI19" s="13">
        <v>1.5611000000000002</v>
      </c>
      <c r="AJ19" s="13">
        <v>371.68160000000006</v>
      </c>
      <c r="AK19" s="13">
        <v>46.110700000000008</v>
      </c>
      <c r="AL19" s="13">
        <v>4.6600000000000003E-2</v>
      </c>
      <c r="AM19" s="13">
        <v>0.11650000000000001</v>
      </c>
      <c r="AO19">
        <v>2</v>
      </c>
      <c r="AP19" s="13">
        <f t="shared" si="2"/>
        <v>587.20659999999998</v>
      </c>
      <c r="AQ19" s="13">
        <f t="shared" si="2"/>
        <v>21614.478000000006</v>
      </c>
      <c r="AR19" s="13">
        <f t="shared" si="2"/>
        <v>14.282900000000001</v>
      </c>
      <c r="AS19" s="13">
        <f t="shared" si="2"/>
        <v>2230.8818000000001</v>
      </c>
      <c r="AT19" s="13">
        <f t="shared" si="2"/>
        <v>35.159700000000001</v>
      </c>
      <c r="AU19" s="13">
        <f t="shared" si="2"/>
        <v>56.921900000000008</v>
      </c>
      <c r="AV19" s="13">
        <f t="shared" si="2"/>
        <v>4.4969000000000001</v>
      </c>
      <c r="AW19" s="13">
        <f t="shared" si="2"/>
        <v>408.37910000000005</v>
      </c>
      <c r="AX19" s="13">
        <f t="shared" si="2"/>
        <v>46.320400000000006</v>
      </c>
      <c r="AY19" s="13">
        <f t="shared" si="2"/>
        <v>4.6600000000000003E-2</v>
      </c>
      <c r="AZ19" s="13">
        <f t="shared" si="2"/>
        <v>0.11650000000000001</v>
      </c>
    </row>
    <row r="20" spans="2:52" x14ac:dyDescent="0.3">
      <c r="B20">
        <v>3</v>
      </c>
      <c r="C20" s="13">
        <f>'time period'!AD19*'Factoring table'!$D$9</f>
        <v>1.0485</v>
      </c>
      <c r="D20" s="13">
        <f>'time period'!AE19*'Factoring table'!$D$9</f>
        <v>111.5604</v>
      </c>
      <c r="E20" s="13">
        <f>'time period'!AF19*'Factoring table'!$D$9</f>
        <v>617.56650000000002</v>
      </c>
      <c r="F20" s="13">
        <f>'time period'!AG19*'Factoring table'!$D$9</f>
        <v>12.582000000000001</v>
      </c>
      <c r="G20" s="13">
        <f>'time period'!AH19*'Factoring table'!$D$9</f>
        <v>632.24549999999999</v>
      </c>
      <c r="H20" s="13">
        <f>'time period'!AI19*'Factoring table'!$D$9</f>
        <v>0</v>
      </c>
      <c r="I20" s="13">
        <f>'time period'!AJ19*'Factoring table'!$D$9</f>
        <v>0</v>
      </c>
      <c r="J20" s="13">
        <f>'time period'!AK19*'Factoring table'!$D$9</f>
        <v>194.60160000000002</v>
      </c>
      <c r="K20" s="13">
        <f>'time period'!AL19*'Factoring table'!$D$9</f>
        <v>0</v>
      </c>
      <c r="L20" s="13">
        <f>'time period'!AM19*'Factoring table'!$D$9</f>
        <v>0</v>
      </c>
      <c r="M20" s="13">
        <f>'time period'!AN19*'Factoring table'!$D$9</f>
        <v>0</v>
      </c>
      <c r="O20">
        <v>3</v>
      </c>
      <c r="P20" s="13">
        <f>'time period'!AD19*'Factoring table'!$D$10</f>
        <v>0.11650000000000001</v>
      </c>
      <c r="Q20" s="13">
        <f>'time period'!AE19*'Factoring table'!$D$10</f>
        <v>12.395600000000002</v>
      </c>
      <c r="R20" s="13">
        <f>'time period'!AF19*'Factoring table'!$D$10</f>
        <v>68.618500000000012</v>
      </c>
      <c r="S20" s="13">
        <f>'time period'!AG19*'Factoring table'!$D$10</f>
        <v>1.3980000000000001</v>
      </c>
      <c r="T20" s="13">
        <f>'time period'!AH19*'Factoring table'!$D$10</f>
        <v>70.249499999999998</v>
      </c>
      <c r="U20" s="13">
        <f>'time period'!AI19*'Factoring table'!$D$10</f>
        <v>0</v>
      </c>
      <c r="V20" s="13">
        <f>'time period'!AJ19*'Factoring table'!$D$10</f>
        <v>0</v>
      </c>
      <c r="W20" s="13">
        <f>'time period'!AK19*'Factoring table'!$D$10</f>
        <v>21.622400000000003</v>
      </c>
      <c r="X20" s="13">
        <f>'time period'!AL19*'Factoring table'!$D$10</f>
        <v>0</v>
      </c>
      <c r="Y20" s="13">
        <f>'time period'!AM19*'Factoring table'!$D$10</f>
        <v>0</v>
      </c>
      <c r="Z20" s="13">
        <f>'time period'!AN19*'Factoring table'!$D$10</f>
        <v>0</v>
      </c>
      <c r="AB20">
        <v>3</v>
      </c>
      <c r="AC20" s="13">
        <v>0</v>
      </c>
      <c r="AD20" s="13">
        <v>0.2097</v>
      </c>
      <c r="AE20" s="13">
        <v>68.618500000000012</v>
      </c>
      <c r="AF20" s="13">
        <v>0</v>
      </c>
      <c r="AG20" s="13">
        <v>141.6174</v>
      </c>
      <c r="AH20" s="13">
        <v>0</v>
      </c>
      <c r="AI20" s="13">
        <v>0</v>
      </c>
      <c r="AJ20" s="13">
        <v>53.310400000000008</v>
      </c>
      <c r="AK20" s="13">
        <v>0.37280000000000002</v>
      </c>
      <c r="AL20" s="13">
        <v>0</v>
      </c>
      <c r="AM20" s="13">
        <v>0</v>
      </c>
      <c r="AO20">
        <v>3</v>
      </c>
      <c r="AP20" s="13">
        <f t="shared" si="2"/>
        <v>1.0485</v>
      </c>
      <c r="AQ20" s="13">
        <f t="shared" si="2"/>
        <v>111.7701</v>
      </c>
      <c r="AR20" s="13">
        <f t="shared" si="2"/>
        <v>686.18500000000006</v>
      </c>
      <c r="AS20" s="13">
        <f t="shared" si="2"/>
        <v>12.582000000000001</v>
      </c>
      <c r="AT20" s="13">
        <f t="shared" si="2"/>
        <v>773.86289999999997</v>
      </c>
      <c r="AU20" s="13">
        <f t="shared" si="2"/>
        <v>0</v>
      </c>
      <c r="AV20" s="13">
        <f t="shared" si="2"/>
        <v>0</v>
      </c>
      <c r="AW20" s="13">
        <f t="shared" si="2"/>
        <v>247.91200000000003</v>
      </c>
      <c r="AX20" s="13">
        <f t="shared" si="2"/>
        <v>0.37280000000000002</v>
      </c>
      <c r="AY20" s="13">
        <f t="shared" si="2"/>
        <v>0</v>
      </c>
      <c r="AZ20" s="13">
        <f t="shared" si="2"/>
        <v>0</v>
      </c>
    </row>
    <row r="21" spans="2:52" x14ac:dyDescent="0.3">
      <c r="B21">
        <v>4</v>
      </c>
      <c r="C21" s="13">
        <f>'time period'!AD20*'Factoring table'!$D$9</f>
        <v>5.4522000000000004</v>
      </c>
      <c r="D21" s="13">
        <f>'time period'!AE20*'Factoring table'!$D$9</f>
        <v>4417.1208000000006</v>
      </c>
      <c r="E21" s="13">
        <f>'time period'!AF20*'Factoring table'!$D$9</f>
        <v>0</v>
      </c>
      <c r="F21" s="13">
        <f>'time period'!AG20*'Factoring table'!$D$9</f>
        <v>3617.7444000000005</v>
      </c>
      <c r="G21" s="13">
        <f>'time period'!AH20*'Factoring table'!$D$9</f>
        <v>8.3879999999999999</v>
      </c>
      <c r="H21" s="13">
        <f>'time period'!AI20*'Factoring table'!$D$9</f>
        <v>54.941400000000009</v>
      </c>
      <c r="I21" s="13">
        <f>'time period'!AJ20*'Factoring table'!$D$9</f>
        <v>2886.7302</v>
      </c>
      <c r="J21" s="13">
        <f>'time period'!AK20*'Factoring table'!$D$9</f>
        <v>1.2582000000000002</v>
      </c>
      <c r="K21" s="13">
        <f>'time period'!AL20*'Factoring table'!$D$9</f>
        <v>0</v>
      </c>
      <c r="L21" s="13">
        <f>'time period'!AM20*'Factoring table'!$D$9</f>
        <v>0</v>
      </c>
      <c r="M21" s="13">
        <f>'time period'!AN20*'Factoring table'!$D$9</f>
        <v>0</v>
      </c>
      <c r="O21">
        <v>4</v>
      </c>
      <c r="P21" s="13">
        <f>'time period'!AD20*'Factoring table'!$D$10</f>
        <v>0.60580000000000012</v>
      </c>
      <c r="Q21" s="13">
        <f>'time period'!AE20*'Factoring table'!$D$10</f>
        <v>490.79120000000006</v>
      </c>
      <c r="R21" s="13">
        <f>'time period'!AF20*'Factoring table'!$D$10</f>
        <v>0</v>
      </c>
      <c r="S21" s="13">
        <f>'time period'!AG20*'Factoring table'!$D$10</f>
        <v>401.97160000000008</v>
      </c>
      <c r="T21" s="13">
        <f>'time period'!AH20*'Factoring table'!$D$10</f>
        <v>0.93200000000000005</v>
      </c>
      <c r="U21" s="13">
        <f>'time period'!AI20*'Factoring table'!$D$10</f>
        <v>6.1046000000000014</v>
      </c>
      <c r="V21" s="13">
        <f>'time period'!AJ20*'Factoring table'!$D$10</f>
        <v>320.74780000000004</v>
      </c>
      <c r="W21" s="13">
        <f>'time period'!AK20*'Factoring table'!$D$10</f>
        <v>0.13980000000000001</v>
      </c>
      <c r="X21" s="13">
        <f>'time period'!AL20*'Factoring table'!$D$10</f>
        <v>0</v>
      </c>
      <c r="Y21" s="13">
        <f>'time period'!AM20*'Factoring table'!$D$10</f>
        <v>0</v>
      </c>
      <c r="Z21" s="13">
        <f>'time period'!AN20*'Factoring table'!$D$10</f>
        <v>0</v>
      </c>
      <c r="AB21">
        <v>4</v>
      </c>
      <c r="AC21" s="13">
        <v>1.9572000000000003</v>
      </c>
      <c r="AD21" s="13">
        <v>193.34340000000003</v>
      </c>
      <c r="AE21" s="13">
        <v>1.3980000000000001</v>
      </c>
      <c r="AF21" s="13">
        <v>401.97160000000008</v>
      </c>
      <c r="AG21" s="13">
        <v>31.967600000000004</v>
      </c>
      <c r="AH21" s="13">
        <v>2.3300000000000001E-2</v>
      </c>
      <c r="AI21" s="13">
        <v>509.10500000000002</v>
      </c>
      <c r="AJ21" s="13">
        <v>2.1436000000000002</v>
      </c>
      <c r="AK21" s="13">
        <v>0.93200000000000005</v>
      </c>
      <c r="AL21" s="13">
        <v>0</v>
      </c>
      <c r="AM21" s="13">
        <v>0</v>
      </c>
      <c r="AO21">
        <v>4</v>
      </c>
      <c r="AP21" s="13">
        <f t="shared" si="2"/>
        <v>7.4094000000000007</v>
      </c>
      <c r="AQ21" s="13">
        <f t="shared" si="2"/>
        <v>4610.4642000000003</v>
      </c>
      <c r="AR21" s="13">
        <f t="shared" si="2"/>
        <v>1.3980000000000001</v>
      </c>
      <c r="AS21" s="13">
        <f t="shared" si="2"/>
        <v>4019.7160000000003</v>
      </c>
      <c r="AT21" s="13">
        <f t="shared" si="2"/>
        <v>40.355600000000003</v>
      </c>
      <c r="AU21" s="13">
        <f t="shared" si="2"/>
        <v>54.964700000000008</v>
      </c>
      <c r="AV21" s="13">
        <f t="shared" si="2"/>
        <v>3395.8352</v>
      </c>
      <c r="AW21" s="13">
        <f t="shared" si="2"/>
        <v>3.4018000000000006</v>
      </c>
      <c r="AX21" s="13">
        <f t="shared" si="2"/>
        <v>0.93200000000000005</v>
      </c>
      <c r="AY21" s="13">
        <f t="shared" si="2"/>
        <v>0</v>
      </c>
      <c r="AZ21" s="13">
        <f t="shared" si="2"/>
        <v>0</v>
      </c>
    </row>
    <row r="22" spans="2:52" x14ac:dyDescent="0.3">
      <c r="B22">
        <v>5</v>
      </c>
      <c r="C22" s="13">
        <f>'time period'!AD21*'Factoring table'!$D$9</f>
        <v>6.500700000000001</v>
      </c>
      <c r="D22" s="13">
        <f>'time period'!AE21*'Factoring table'!$D$9</f>
        <v>297.5643</v>
      </c>
      <c r="E22" s="13">
        <f>'time period'!AF21*'Factoring table'!$D$9</f>
        <v>1274.5566000000001</v>
      </c>
      <c r="F22" s="13">
        <f>'time period'!AG21*'Factoring table'!$D$9</f>
        <v>287.70840000000004</v>
      </c>
      <c r="G22" s="13">
        <f>'time period'!AH21*'Factoring table'!$D$9</f>
        <v>479.58389999999997</v>
      </c>
      <c r="H22" s="13">
        <f>'time period'!AI21*'Factoring table'!$D$9</f>
        <v>0.20970000000000003</v>
      </c>
      <c r="I22" s="13">
        <f>'time period'!AJ21*'Factoring table'!$D$9</f>
        <v>0.41940000000000005</v>
      </c>
      <c r="J22" s="13">
        <f>'time period'!AK21*'Factoring table'!$D$9</f>
        <v>180.55170000000001</v>
      </c>
      <c r="K22" s="13">
        <f>'time period'!AL21*'Factoring table'!$D$9</f>
        <v>0</v>
      </c>
      <c r="L22" s="13">
        <f>'time period'!AM21*'Factoring table'!$D$9</f>
        <v>0</v>
      </c>
      <c r="M22" s="13">
        <f>'time period'!AN21*'Factoring table'!$D$9</f>
        <v>0</v>
      </c>
      <c r="O22">
        <v>5</v>
      </c>
      <c r="P22" s="13">
        <f>'time period'!AD21*'Factoring table'!$D$10</f>
        <v>0.72230000000000016</v>
      </c>
      <c r="Q22" s="13">
        <f>'time period'!AE21*'Factoring table'!$D$10</f>
        <v>33.0627</v>
      </c>
      <c r="R22" s="13">
        <f>'time period'!AF21*'Factoring table'!$D$10</f>
        <v>141.6174</v>
      </c>
      <c r="S22" s="13">
        <f>'time period'!AG21*'Factoring table'!$D$10</f>
        <v>31.967600000000004</v>
      </c>
      <c r="T22" s="13">
        <f>'time period'!AH21*'Factoring table'!$D$10</f>
        <v>53.287100000000002</v>
      </c>
      <c r="U22" s="13">
        <f>'time period'!AI21*'Factoring table'!$D$10</f>
        <v>2.3300000000000001E-2</v>
      </c>
      <c r="V22" s="13">
        <f>'time period'!AJ21*'Factoring table'!$D$10</f>
        <v>4.6600000000000003E-2</v>
      </c>
      <c r="W22" s="13">
        <f>'time period'!AK21*'Factoring table'!$D$10</f>
        <v>20.061300000000003</v>
      </c>
      <c r="X22" s="13">
        <f>'time period'!AL21*'Factoring table'!$D$10</f>
        <v>0</v>
      </c>
      <c r="Y22" s="13">
        <f>'time period'!AM21*'Factoring table'!$D$10</f>
        <v>0</v>
      </c>
      <c r="Z22" s="13">
        <f>'time period'!AN21*'Factoring table'!$D$10</f>
        <v>0</v>
      </c>
      <c r="AB22">
        <v>5</v>
      </c>
      <c r="AC22" s="13">
        <v>4.6600000000000003E-2</v>
      </c>
      <c r="AD22" s="13">
        <v>0.23300000000000001</v>
      </c>
      <c r="AE22" s="13">
        <v>70.249499999999998</v>
      </c>
      <c r="AF22" s="13">
        <v>0.93200000000000005</v>
      </c>
      <c r="AG22" s="13">
        <v>53.287100000000002</v>
      </c>
      <c r="AH22" s="13">
        <v>0</v>
      </c>
      <c r="AI22" s="13">
        <v>0</v>
      </c>
      <c r="AJ22" s="13">
        <v>10.485000000000001</v>
      </c>
      <c r="AK22" s="13">
        <v>2.3300000000000001E-2</v>
      </c>
      <c r="AL22" s="13">
        <v>0</v>
      </c>
      <c r="AM22" s="13">
        <v>0</v>
      </c>
      <c r="AO22">
        <v>5</v>
      </c>
      <c r="AP22" s="13">
        <f t="shared" si="2"/>
        <v>6.5473000000000008</v>
      </c>
      <c r="AQ22" s="13">
        <f t="shared" si="2"/>
        <v>297.79730000000001</v>
      </c>
      <c r="AR22" s="13">
        <f t="shared" si="2"/>
        <v>1344.8061</v>
      </c>
      <c r="AS22" s="13">
        <f t="shared" si="2"/>
        <v>288.64040000000006</v>
      </c>
      <c r="AT22" s="13">
        <f t="shared" si="2"/>
        <v>532.87099999999998</v>
      </c>
      <c r="AU22" s="13">
        <f t="shared" si="2"/>
        <v>0.20970000000000003</v>
      </c>
      <c r="AV22" s="13">
        <f t="shared" si="2"/>
        <v>0.41940000000000005</v>
      </c>
      <c r="AW22" s="13">
        <f t="shared" si="2"/>
        <v>191.03670000000002</v>
      </c>
      <c r="AX22" s="13">
        <f t="shared" si="2"/>
        <v>2.3300000000000001E-2</v>
      </c>
      <c r="AY22" s="13">
        <f t="shared" si="2"/>
        <v>0</v>
      </c>
      <c r="AZ22" s="13">
        <f t="shared" si="2"/>
        <v>0</v>
      </c>
    </row>
    <row r="23" spans="2:52" x14ac:dyDescent="0.3">
      <c r="B23">
        <v>6</v>
      </c>
      <c r="C23" s="13">
        <f>'time period'!AD22*'Factoring table'!$D$9</f>
        <v>0.20970000000000003</v>
      </c>
      <c r="D23" s="13">
        <f>'time period'!AE22*'Factoring table'!$D$9</f>
        <v>2.7261000000000002</v>
      </c>
      <c r="E23" s="13">
        <f>'time period'!AF22*'Factoring table'!$D$9</f>
        <v>0</v>
      </c>
      <c r="F23" s="13">
        <f>'time period'!AG22*'Factoring table'!$D$9</f>
        <v>0.20970000000000003</v>
      </c>
      <c r="G23" s="13">
        <f>'time period'!AH22*'Factoring table'!$D$9</f>
        <v>0</v>
      </c>
      <c r="H23" s="13">
        <f>'time period'!AI22*'Factoring table'!$D$9</f>
        <v>15534.3663</v>
      </c>
      <c r="I23" s="13">
        <f>'time period'!AJ22*'Factoring table'!$D$9</f>
        <v>7.7589000000000006</v>
      </c>
      <c r="J23" s="13">
        <f>'time period'!AK22*'Factoring table'!$D$9</f>
        <v>0</v>
      </c>
      <c r="K23" s="13">
        <f>'time period'!AL22*'Factoring table'!$D$9</f>
        <v>0</v>
      </c>
      <c r="L23" s="13">
        <f>'time period'!AM22*'Factoring table'!$D$9</f>
        <v>0</v>
      </c>
      <c r="M23" s="13">
        <f>'time period'!AN22*'Factoring table'!$D$9</f>
        <v>0</v>
      </c>
      <c r="O23">
        <v>6</v>
      </c>
      <c r="P23" s="13">
        <f>'time period'!AD22*'Factoring table'!$D$10</f>
        <v>2.3300000000000001E-2</v>
      </c>
      <c r="Q23" s="13">
        <f>'time period'!AE22*'Factoring table'!$D$10</f>
        <v>0.30290000000000006</v>
      </c>
      <c r="R23" s="13">
        <f>'time period'!AF22*'Factoring table'!$D$10</f>
        <v>0</v>
      </c>
      <c r="S23" s="13">
        <f>'time period'!AG22*'Factoring table'!$D$10</f>
        <v>2.3300000000000001E-2</v>
      </c>
      <c r="T23" s="13">
        <f>'time period'!AH22*'Factoring table'!$D$10</f>
        <v>0</v>
      </c>
      <c r="U23" s="13">
        <f>'time period'!AI22*'Factoring table'!$D$10</f>
        <v>1726.0407</v>
      </c>
      <c r="V23" s="13">
        <f>'time period'!AJ22*'Factoring table'!$D$10</f>
        <v>0.86210000000000009</v>
      </c>
      <c r="W23" s="13">
        <f>'time period'!AK22*'Factoring table'!$D$10</f>
        <v>0</v>
      </c>
      <c r="X23" s="13">
        <f>'time period'!AL22*'Factoring table'!$D$10</f>
        <v>0</v>
      </c>
      <c r="Y23" s="13">
        <f>'time period'!AM22*'Factoring table'!$D$10</f>
        <v>0</v>
      </c>
      <c r="Z23" s="13">
        <f>'time period'!AN22*'Factoring table'!$D$10</f>
        <v>0</v>
      </c>
      <c r="AB23">
        <v>6</v>
      </c>
      <c r="AC23" s="13">
        <v>6.8968000000000007</v>
      </c>
      <c r="AD23" s="13">
        <v>6.2910000000000004</v>
      </c>
      <c r="AE23" s="13">
        <v>0</v>
      </c>
      <c r="AF23" s="13">
        <v>6.1046000000000014</v>
      </c>
      <c r="AG23" s="13">
        <v>2.3300000000000001E-2</v>
      </c>
      <c r="AH23" s="13">
        <v>1726.0407</v>
      </c>
      <c r="AI23" s="13">
        <v>89.402100000000019</v>
      </c>
      <c r="AJ23" s="13">
        <v>0.44270000000000009</v>
      </c>
      <c r="AK23" s="13">
        <v>0.90870000000000006</v>
      </c>
      <c r="AL23" s="13">
        <v>0</v>
      </c>
      <c r="AM23" s="13">
        <v>0</v>
      </c>
      <c r="AO23">
        <v>6</v>
      </c>
      <c r="AP23" s="13">
        <f t="shared" si="2"/>
        <v>7.1065000000000005</v>
      </c>
      <c r="AQ23" s="13">
        <f t="shared" si="2"/>
        <v>9.017100000000001</v>
      </c>
      <c r="AR23" s="13">
        <f t="shared" si="2"/>
        <v>0</v>
      </c>
      <c r="AS23" s="13">
        <f t="shared" si="2"/>
        <v>6.3143000000000011</v>
      </c>
      <c r="AT23" s="13">
        <f t="shared" si="2"/>
        <v>2.3300000000000001E-2</v>
      </c>
      <c r="AU23" s="13">
        <f t="shared" si="2"/>
        <v>17260.406999999999</v>
      </c>
      <c r="AV23" s="13">
        <f t="shared" si="2"/>
        <v>97.161000000000016</v>
      </c>
      <c r="AW23" s="13">
        <f t="shared" si="2"/>
        <v>0.44270000000000009</v>
      </c>
      <c r="AX23" s="13">
        <f t="shared" si="2"/>
        <v>0.90870000000000006</v>
      </c>
      <c r="AY23" s="13">
        <f t="shared" si="2"/>
        <v>0</v>
      </c>
      <c r="AZ23" s="13">
        <f t="shared" si="2"/>
        <v>0</v>
      </c>
    </row>
    <row r="24" spans="2:52" x14ac:dyDescent="0.3">
      <c r="B24">
        <v>7</v>
      </c>
      <c r="C24" s="13">
        <f>'time period'!AD23*'Factoring table'!$D$9</f>
        <v>0</v>
      </c>
      <c r="D24" s="13">
        <f>'time period'!AE23*'Factoring table'!$D$9</f>
        <v>14.049900000000001</v>
      </c>
      <c r="E24" s="13">
        <f>'time period'!AF23*'Factoring table'!$D$9</f>
        <v>0</v>
      </c>
      <c r="F24" s="13">
        <f>'time period'!AG23*'Factoring table'!$D$9</f>
        <v>4581.9450000000006</v>
      </c>
      <c r="G24" s="13">
        <f>'time period'!AH23*'Factoring table'!$D$9</f>
        <v>0</v>
      </c>
      <c r="H24" s="13">
        <f>'time period'!AI23*'Factoring table'!$D$9</f>
        <v>804.61890000000005</v>
      </c>
      <c r="I24" s="13">
        <f>'time period'!AJ23*'Factoring table'!$D$9</f>
        <v>1642.3704</v>
      </c>
      <c r="J24" s="13">
        <f>'time period'!AK23*'Factoring table'!$D$9</f>
        <v>0</v>
      </c>
      <c r="K24" s="13">
        <f>'time period'!AL23*'Factoring table'!$D$9</f>
        <v>0</v>
      </c>
      <c r="L24" s="13">
        <f>'time period'!AM23*'Factoring table'!$D$9</f>
        <v>0</v>
      </c>
      <c r="M24" s="13">
        <f>'time period'!AN23*'Factoring table'!$D$9</f>
        <v>0</v>
      </c>
      <c r="O24">
        <v>7</v>
      </c>
      <c r="P24" s="13">
        <f>'time period'!AD23*'Factoring table'!$D$10</f>
        <v>0</v>
      </c>
      <c r="Q24" s="13">
        <f>'time period'!AE23*'Factoring table'!$D$10</f>
        <v>1.5611000000000002</v>
      </c>
      <c r="R24" s="13">
        <f>'time period'!AF23*'Factoring table'!$D$10</f>
        <v>0</v>
      </c>
      <c r="S24" s="13">
        <f>'time period'!AG23*'Factoring table'!$D$10</f>
        <v>509.10500000000002</v>
      </c>
      <c r="T24" s="13">
        <f>'time period'!AH23*'Factoring table'!$D$10</f>
        <v>0</v>
      </c>
      <c r="U24" s="13">
        <f>'time period'!AI23*'Factoring table'!$D$10</f>
        <v>89.402100000000019</v>
      </c>
      <c r="V24" s="13">
        <f>'time period'!AJ23*'Factoring table'!$D$10</f>
        <v>182.48560000000001</v>
      </c>
      <c r="W24" s="13">
        <f>'time period'!AK23*'Factoring table'!$D$10</f>
        <v>0</v>
      </c>
      <c r="X24" s="13">
        <f>'time period'!AL23*'Factoring table'!$D$10</f>
        <v>0</v>
      </c>
      <c r="Y24" s="13">
        <f>'time period'!AM23*'Factoring table'!$D$10</f>
        <v>0</v>
      </c>
      <c r="Z24" s="13">
        <f>'time period'!AN23*'Factoring table'!$D$10</f>
        <v>0</v>
      </c>
      <c r="AB24">
        <v>7</v>
      </c>
      <c r="AC24" s="13">
        <v>0</v>
      </c>
      <c r="AD24" s="13">
        <v>0.32620000000000005</v>
      </c>
      <c r="AE24" s="13">
        <v>0</v>
      </c>
      <c r="AF24" s="13">
        <v>320.74780000000004</v>
      </c>
      <c r="AG24" s="13">
        <v>4.6600000000000003E-2</v>
      </c>
      <c r="AH24" s="13">
        <v>0.86210000000000009</v>
      </c>
      <c r="AI24" s="13">
        <v>182.48560000000001</v>
      </c>
      <c r="AJ24" s="13">
        <v>0</v>
      </c>
      <c r="AK24" s="13">
        <v>4.6600000000000003E-2</v>
      </c>
      <c r="AL24" s="13">
        <v>0</v>
      </c>
      <c r="AM24" s="13">
        <v>0</v>
      </c>
      <c r="AO24">
        <v>7</v>
      </c>
      <c r="AP24" s="13">
        <f t="shared" si="2"/>
        <v>0</v>
      </c>
      <c r="AQ24" s="13">
        <f t="shared" si="2"/>
        <v>14.376100000000001</v>
      </c>
      <c r="AR24" s="13">
        <f t="shared" si="2"/>
        <v>0</v>
      </c>
      <c r="AS24" s="13">
        <f t="shared" si="2"/>
        <v>4902.6928000000007</v>
      </c>
      <c r="AT24" s="13">
        <f t="shared" si="2"/>
        <v>4.6600000000000003E-2</v>
      </c>
      <c r="AU24" s="13">
        <f t="shared" si="2"/>
        <v>805.48100000000011</v>
      </c>
      <c r="AV24" s="13">
        <f t="shared" si="2"/>
        <v>1824.856</v>
      </c>
      <c r="AW24" s="13">
        <f t="shared" si="2"/>
        <v>0</v>
      </c>
      <c r="AX24" s="13">
        <f t="shared" si="2"/>
        <v>4.6600000000000003E-2</v>
      </c>
      <c r="AY24" s="13">
        <f t="shared" si="2"/>
        <v>0</v>
      </c>
      <c r="AZ24" s="13">
        <f t="shared" si="2"/>
        <v>0</v>
      </c>
    </row>
    <row r="25" spans="2:52" x14ac:dyDescent="0.3">
      <c r="B25">
        <v>8</v>
      </c>
      <c r="C25" s="13">
        <f>'time period'!AD24*'Factoring table'!$D$9</f>
        <v>296.93520000000001</v>
      </c>
      <c r="D25" s="13">
        <f>'time period'!AE24*'Factoring table'!$D$9</f>
        <v>3345.1344000000004</v>
      </c>
      <c r="E25" s="13">
        <f>'time period'!AF24*'Factoring table'!$D$9</f>
        <v>479.79360000000003</v>
      </c>
      <c r="F25" s="13">
        <f>'time period'!AG24*'Factoring table'!$D$9</f>
        <v>19.292400000000001</v>
      </c>
      <c r="G25" s="13">
        <f>'time period'!AH24*'Factoring table'!$D$9</f>
        <v>94.365000000000009</v>
      </c>
      <c r="H25" s="13">
        <f>'time period'!AI24*'Factoring table'!$D$9</f>
        <v>3.9843000000000006</v>
      </c>
      <c r="I25" s="13">
        <f>'time period'!AJ24*'Factoring table'!$D$9</f>
        <v>0</v>
      </c>
      <c r="J25" s="13">
        <f>'time period'!AK24*'Factoring table'!$D$9</f>
        <v>10115.298900000002</v>
      </c>
      <c r="K25" s="13">
        <f>'time period'!AL24*'Factoring table'!$D$9</f>
        <v>1.0485</v>
      </c>
      <c r="L25" s="13">
        <f>'time period'!AM24*'Factoring table'!$D$9</f>
        <v>0</v>
      </c>
      <c r="M25" s="13">
        <f>'time period'!AN24*'Factoring table'!$D$9</f>
        <v>0</v>
      </c>
      <c r="O25">
        <v>8</v>
      </c>
      <c r="P25" s="13">
        <f>'time period'!AD24*'Factoring table'!$D$10</f>
        <v>32.992800000000003</v>
      </c>
      <c r="Q25" s="13">
        <f>'time period'!AE24*'Factoring table'!$D$10</f>
        <v>371.68160000000006</v>
      </c>
      <c r="R25" s="13">
        <f>'time period'!AF24*'Factoring table'!$D$10</f>
        <v>53.310400000000008</v>
      </c>
      <c r="S25" s="13">
        <f>'time period'!AG24*'Factoring table'!$D$10</f>
        <v>2.1436000000000002</v>
      </c>
      <c r="T25" s="13">
        <f>'time period'!AH24*'Factoring table'!$D$10</f>
        <v>10.485000000000001</v>
      </c>
      <c r="U25" s="13">
        <f>'time period'!AI24*'Factoring table'!$D$10</f>
        <v>0.44270000000000009</v>
      </c>
      <c r="V25" s="13">
        <f>'time period'!AJ24*'Factoring table'!$D$10</f>
        <v>0</v>
      </c>
      <c r="W25" s="13">
        <f>'time period'!AK24*'Factoring table'!$D$10</f>
        <v>1123.9221000000002</v>
      </c>
      <c r="X25" s="13">
        <f>'time period'!AL24*'Factoring table'!$D$10</f>
        <v>0.11650000000000001</v>
      </c>
      <c r="Y25" s="13">
        <f>'time period'!AM24*'Factoring table'!$D$10</f>
        <v>0</v>
      </c>
      <c r="Z25" s="13">
        <f>'time period'!AN24*'Factoring table'!$D$10</f>
        <v>0</v>
      </c>
      <c r="AB25">
        <v>8</v>
      </c>
      <c r="AC25" s="13">
        <v>1.4912000000000001</v>
      </c>
      <c r="AD25" s="13">
        <v>4.0775000000000006</v>
      </c>
      <c r="AE25" s="13">
        <v>21.622400000000003</v>
      </c>
      <c r="AF25" s="13">
        <v>0.13980000000000001</v>
      </c>
      <c r="AG25" s="13">
        <v>20.061300000000003</v>
      </c>
      <c r="AH25" s="13">
        <v>0</v>
      </c>
      <c r="AI25" s="13">
        <v>0</v>
      </c>
      <c r="AJ25" s="13">
        <v>1123.9221000000002</v>
      </c>
      <c r="AK25" s="13">
        <v>28.356100000000005</v>
      </c>
      <c r="AL25" s="13">
        <v>0</v>
      </c>
      <c r="AM25" s="13">
        <v>9.3200000000000005E-2</v>
      </c>
      <c r="AO25">
        <v>8</v>
      </c>
      <c r="AP25" s="13">
        <f t="shared" si="2"/>
        <v>298.4264</v>
      </c>
      <c r="AQ25" s="13">
        <f t="shared" si="2"/>
        <v>3349.2119000000002</v>
      </c>
      <c r="AR25" s="13">
        <f t="shared" si="2"/>
        <v>501.41600000000005</v>
      </c>
      <c r="AS25" s="13">
        <f t="shared" si="2"/>
        <v>19.432200000000002</v>
      </c>
      <c r="AT25" s="13">
        <f t="shared" si="2"/>
        <v>114.42630000000001</v>
      </c>
      <c r="AU25" s="13">
        <f t="shared" si="2"/>
        <v>3.9843000000000006</v>
      </c>
      <c r="AV25" s="13">
        <f t="shared" si="2"/>
        <v>0</v>
      </c>
      <c r="AW25" s="13">
        <f t="shared" si="2"/>
        <v>11239.221000000001</v>
      </c>
      <c r="AX25" s="13">
        <f t="shared" si="2"/>
        <v>29.404600000000006</v>
      </c>
      <c r="AY25" s="13">
        <f t="shared" si="2"/>
        <v>0</v>
      </c>
      <c r="AZ25" s="13">
        <f t="shared" si="2"/>
        <v>9.3200000000000005E-2</v>
      </c>
    </row>
    <row r="26" spans="2:52" x14ac:dyDescent="0.3">
      <c r="B26">
        <v>9</v>
      </c>
      <c r="C26" s="13">
        <f>'time period'!AD25*'Factoring table'!$D$9</f>
        <v>336.35880000000003</v>
      </c>
      <c r="D26" s="13">
        <f>'time period'!AE25*'Factoring table'!$D$9</f>
        <v>414.99630000000002</v>
      </c>
      <c r="E26" s="13">
        <f>'time period'!AF25*'Factoring table'!$D$9</f>
        <v>3.3552000000000004</v>
      </c>
      <c r="F26" s="13">
        <f>'time period'!AG25*'Factoring table'!$D$9</f>
        <v>8.3879999999999999</v>
      </c>
      <c r="G26" s="13">
        <f>'time period'!AH25*'Factoring table'!$D$9</f>
        <v>0.20970000000000003</v>
      </c>
      <c r="H26" s="13">
        <f>'time period'!AI25*'Factoring table'!$D$9</f>
        <v>8.1783000000000001</v>
      </c>
      <c r="I26" s="13">
        <f>'time period'!AJ25*'Factoring table'!$D$9</f>
        <v>0.41940000000000005</v>
      </c>
      <c r="J26" s="13">
        <f>'time period'!AK25*'Factoring table'!$D$9</f>
        <v>255.20490000000004</v>
      </c>
      <c r="K26" s="13">
        <f>'time period'!AL25*'Factoring table'!$D$9</f>
        <v>0.8388000000000001</v>
      </c>
      <c r="L26" s="13">
        <f>'time period'!AM25*'Factoring table'!$D$9</f>
        <v>25.583400000000001</v>
      </c>
      <c r="M26" s="13">
        <f>'time period'!AN25*'Factoring table'!$D$9</f>
        <v>1186.2729000000002</v>
      </c>
      <c r="O26">
        <v>9</v>
      </c>
      <c r="P26" s="13">
        <f>'time period'!AD25*'Factoring table'!$D$10</f>
        <v>37.373200000000004</v>
      </c>
      <c r="Q26" s="13">
        <f>'time period'!AE25*'Factoring table'!$D$10</f>
        <v>46.110700000000008</v>
      </c>
      <c r="R26" s="13">
        <f>'time period'!AF25*'Factoring table'!$D$10</f>
        <v>0.37280000000000002</v>
      </c>
      <c r="S26" s="13">
        <f>'time period'!AG25*'Factoring table'!$D$10</f>
        <v>0.93200000000000005</v>
      </c>
      <c r="T26" s="13">
        <f>'time period'!AH25*'Factoring table'!$D$10</f>
        <v>2.3300000000000001E-2</v>
      </c>
      <c r="U26" s="13">
        <f>'time period'!AI25*'Factoring table'!$D$10</f>
        <v>0.90870000000000006</v>
      </c>
      <c r="V26" s="13">
        <f>'time period'!AJ25*'Factoring table'!$D$10</f>
        <v>4.6600000000000003E-2</v>
      </c>
      <c r="W26" s="13">
        <f>'time period'!AK25*'Factoring table'!$D$10</f>
        <v>28.356100000000005</v>
      </c>
      <c r="X26" s="13">
        <f>'time period'!AL25*'Factoring table'!$D$10</f>
        <v>9.3200000000000005E-2</v>
      </c>
      <c r="Y26" s="13">
        <f>'time period'!AM25*'Factoring table'!$D$10</f>
        <v>2.8426000000000005</v>
      </c>
      <c r="Z26" s="13">
        <f>'time period'!AN25*'Factoring table'!$D$10</f>
        <v>131.80810000000002</v>
      </c>
      <c r="AB26">
        <v>9</v>
      </c>
      <c r="AC26" s="13">
        <v>0.13980000000000001</v>
      </c>
      <c r="AD26" s="13">
        <v>2.3300000000000001E-2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0.11650000000000001</v>
      </c>
      <c r="AK26" s="13">
        <v>9.3200000000000005E-2</v>
      </c>
      <c r="AL26" s="13">
        <v>36.883900000000004</v>
      </c>
      <c r="AM26" s="13">
        <v>222.18880000000001</v>
      </c>
      <c r="AO26">
        <v>9</v>
      </c>
      <c r="AP26" s="13">
        <f t="shared" si="2"/>
        <v>336.49860000000001</v>
      </c>
      <c r="AQ26" s="13">
        <f t="shared" si="2"/>
        <v>415.01960000000003</v>
      </c>
      <c r="AR26" s="13">
        <f t="shared" si="2"/>
        <v>3.3552000000000004</v>
      </c>
      <c r="AS26" s="13">
        <f t="shared" si="2"/>
        <v>8.3879999999999999</v>
      </c>
      <c r="AT26" s="13">
        <f t="shared" si="2"/>
        <v>0.20970000000000003</v>
      </c>
      <c r="AU26" s="13">
        <f t="shared" si="2"/>
        <v>8.1783000000000001</v>
      </c>
      <c r="AV26" s="13">
        <f t="shared" si="2"/>
        <v>0.41940000000000005</v>
      </c>
      <c r="AW26" s="13">
        <f t="shared" si="2"/>
        <v>255.32140000000004</v>
      </c>
      <c r="AX26" s="13">
        <f t="shared" si="2"/>
        <v>0.93200000000000016</v>
      </c>
      <c r="AY26" s="13">
        <f t="shared" si="2"/>
        <v>62.467300000000009</v>
      </c>
      <c r="AZ26" s="13">
        <f t="shared" si="2"/>
        <v>1408.4617000000003</v>
      </c>
    </row>
    <row r="27" spans="2:52" x14ac:dyDescent="0.3">
      <c r="B27">
        <v>10</v>
      </c>
      <c r="C27" s="13">
        <f>'time period'!AD26*'Factoring table'!$D$9</f>
        <v>3.3552000000000004</v>
      </c>
      <c r="D27" s="13">
        <f>'time period'!AE26*'Factoring table'!$D$9</f>
        <v>0.41940000000000005</v>
      </c>
      <c r="E27" s="13">
        <f>'time period'!AF26*'Factoring table'!$D$9</f>
        <v>0</v>
      </c>
      <c r="F27" s="13">
        <f>'time period'!AG26*'Factoring table'!$D$9</f>
        <v>0</v>
      </c>
      <c r="G27" s="13">
        <f>'time period'!AH26*'Factoring table'!$D$9</f>
        <v>0</v>
      </c>
      <c r="H27" s="13">
        <f>'time period'!AI26*'Factoring table'!$D$9</f>
        <v>0</v>
      </c>
      <c r="I27" s="13">
        <f>'time period'!AJ26*'Factoring table'!$D$9</f>
        <v>0</v>
      </c>
      <c r="J27" s="13">
        <f>'time period'!AK26*'Factoring table'!$D$9</f>
        <v>0</v>
      </c>
      <c r="K27" s="13">
        <f>'time period'!AL26*'Factoring table'!$D$9</f>
        <v>331.95510000000002</v>
      </c>
      <c r="L27" s="13">
        <f>'time period'!AM26*'Factoring table'!$D$9</f>
        <v>2342.9781000000003</v>
      </c>
      <c r="M27" s="13">
        <f>'time period'!AN26*'Factoring table'!$D$9</f>
        <v>86.81580000000001</v>
      </c>
      <c r="O27">
        <v>10</v>
      </c>
      <c r="P27" s="13">
        <f>'time period'!AD26*'Factoring table'!$D$10</f>
        <v>0.37280000000000002</v>
      </c>
      <c r="Q27" s="13">
        <f>'time period'!AE26*'Factoring table'!$D$10</f>
        <v>4.6600000000000003E-2</v>
      </c>
      <c r="R27" s="13">
        <f>'time period'!AF26*'Factoring table'!$D$10</f>
        <v>0</v>
      </c>
      <c r="S27" s="13">
        <f>'time period'!AG26*'Factoring table'!$D$10</f>
        <v>0</v>
      </c>
      <c r="T27" s="13">
        <f>'time period'!AH26*'Factoring table'!$D$10</f>
        <v>0</v>
      </c>
      <c r="U27" s="13">
        <f>'time period'!AI26*'Factoring table'!$D$10</f>
        <v>0</v>
      </c>
      <c r="V27" s="13">
        <f>'time period'!AJ26*'Factoring table'!$D$10</f>
        <v>0</v>
      </c>
      <c r="W27" s="13">
        <f>'time period'!AK26*'Factoring table'!$D$10</f>
        <v>0</v>
      </c>
      <c r="X27" s="13">
        <f>'time period'!AL26*'Factoring table'!$D$10</f>
        <v>36.883900000000004</v>
      </c>
      <c r="Y27" s="13">
        <f>'time period'!AM26*'Factoring table'!$D$10</f>
        <v>260.33090000000004</v>
      </c>
      <c r="Z27" s="13">
        <f>'time period'!AN26*'Factoring table'!$D$10</f>
        <v>9.6462000000000003</v>
      </c>
      <c r="AB27">
        <v>10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2.8426000000000005</v>
      </c>
      <c r="AL27" s="13">
        <v>260.33090000000004</v>
      </c>
      <c r="AM27" s="13">
        <v>0.97860000000000014</v>
      </c>
      <c r="AO27">
        <v>10</v>
      </c>
      <c r="AP27" s="13">
        <f t="shared" si="2"/>
        <v>3.3552000000000004</v>
      </c>
      <c r="AQ27" s="13">
        <f t="shared" si="2"/>
        <v>0.41940000000000005</v>
      </c>
      <c r="AR27" s="13">
        <f t="shared" si="2"/>
        <v>0</v>
      </c>
      <c r="AS27" s="13">
        <f t="shared" si="2"/>
        <v>0</v>
      </c>
      <c r="AT27" s="13">
        <f t="shared" si="2"/>
        <v>0</v>
      </c>
      <c r="AU27" s="13">
        <f t="shared" si="2"/>
        <v>0</v>
      </c>
      <c r="AV27" s="13">
        <f t="shared" si="2"/>
        <v>0</v>
      </c>
      <c r="AW27" s="13">
        <f t="shared" si="2"/>
        <v>0</v>
      </c>
      <c r="AX27" s="13">
        <f t="shared" si="2"/>
        <v>334.79770000000002</v>
      </c>
      <c r="AY27" s="13">
        <f t="shared" si="2"/>
        <v>2603.3090000000002</v>
      </c>
      <c r="AZ27" s="13">
        <f t="shared" si="2"/>
        <v>87.79440000000001</v>
      </c>
    </row>
    <row r="28" spans="2:52" x14ac:dyDescent="0.3">
      <c r="B28">
        <v>11</v>
      </c>
      <c r="C28" s="13">
        <f>'time period'!AD27*'Factoring table'!$D$9</f>
        <v>379.97640000000001</v>
      </c>
      <c r="D28" s="13">
        <f>'time period'!AE27*'Factoring table'!$D$9</f>
        <v>1.0485</v>
      </c>
      <c r="E28" s="13">
        <f>'time period'!AF27*'Factoring table'!$D$9</f>
        <v>0</v>
      </c>
      <c r="F28" s="13">
        <f>'time period'!AG27*'Factoring table'!$D$9</f>
        <v>0</v>
      </c>
      <c r="G28" s="13">
        <f>'time period'!AH27*'Factoring table'!$D$9</f>
        <v>0</v>
      </c>
      <c r="H28" s="13">
        <f>'time period'!AI27*'Factoring table'!$D$9</f>
        <v>0</v>
      </c>
      <c r="I28" s="13">
        <f>'time period'!AJ27*'Factoring table'!$D$9</f>
        <v>0</v>
      </c>
      <c r="J28" s="13">
        <f>'time period'!AK27*'Factoring table'!$D$9</f>
        <v>0.8388000000000001</v>
      </c>
      <c r="K28" s="13">
        <f>'time period'!AL27*'Factoring table'!$D$9</f>
        <v>1999.6992</v>
      </c>
      <c r="L28" s="13">
        <f>'time period'!AM27*'Factoring table'!$D$9</f>
        <v>8.8074000000000012</v>
      </c>
      <c r="M28" s="13">
        <f>'time period'!AN27*'Factoring table'!$D$9</f>
        <v>1091.2788000000003</v>
      </c>
      <c r="O28">
        <v>11</v>
      </c>
      <c r="P28" s="13">
        <f>'time period'!AD27*'Factoring table'!$D$10</f>
        <v>42.219600000000007</v>
      </c>
      <c r="Q28" s="13">
        <f>'time period'!AE27*'Factoring table'!$D$10</f>
        <v>0.11650000000000001</v>
      </c>
      <c r="R28" s="13">
        <f>'time period'!AF27*'Factoring table'!$D$10</f>
        <v>0</v>
      </c>
      <c r="S28" s="13">
        <f>'time period'!AG27*'Factoring table'!$D$10</f>
        <v>0</v>
      </c>
      <c r="T28" s="13">
        <f>'time period'!AH27*'Factoring table'!$D$10</f>
        <v>0</v>
      </c>
      <c r="U28" s="13">
        <f>'time period'!AI27*'Factoring table'!$D$10</f>
        <v>0</v>
      </c>
      <c r="V28" s="13">
        <f>'time period'!AJ27*'Factoring table'!$D$10</f>
        <v>0</v>
      </c>
      <c r="W28" s="13">
        <f>'time period'!AK27*'Factoring table'!$D$10</f>
        <v>9.3200000000000005E-2</v>
      </c>
      <c r="X28" s="13">
        <f>'time period'!AL27*'Factoring table'!$D$10</f>
        <v>222.18880000000001</v>
      </c>
      <c r="Y28" s="13">
        <f>'time period'!AM27*'Factoring table'!$D$10</f>
        <v>0.97860000000000014</v>
      </c>
      <c r="Z28" s="13">
        <f>'time period'!AN27*'Factoring table'!$D$10</f>
        <v>121.25320000000002</v>
      </c>
      <c r="AB28">
        <v>11</v>
      </c>
      <c r="AC28" s="13">
        <v>0.6291000000000001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131.80810000000002</v>
      </c>
      <c r="AL28" s="13">
        <v>9.6462000000000003</v>
      </c>
      <c r="AM28" s="13">
        <v>121.25320000000002</v>
      </c>
      <c r="AO28">
        <v>11</v>
      </c>
      <c r="AP28" s="13">
        <f t="shared" si="2"/>
        <v>380.60550000000001</v>
      </c>
      <c r="AQ28" s="13">
        <f t="shared" si="2"/>
        <v>1.0485</v>
      </c>
      <c r="AR28" s="13">
        <f t="shared" si="2"/>
        <v>0</v>
      </c>
      <c r="AS28" s="13">
        <f t="shared" si="2"/>
        <v>0</v>
      </c>
      <c r="AT28" s="13">
        <f t="shared" si="2"/>
        <v>0</v>
      </c>
      <c r="AU28" s="13">
        <f t="shared" si="2"/>
        <v>0</v>
      </c>
      <c r="AV28" s="13">
        <f t="shared" si="2"/>
        <v>0</v>
      </c>
      <c r="AW28" s="13">
        <f t="shared" si="2"/>
        <v>0.8388000000000001</v>
      </c>
      <c r="AX28" s="13">
        <f t="shared" si="2"/>
        <v>2131.5073000000002</v>
      </c>
      <c r="AY28" s="13">
        <f t="shared" si="2"/>
        <v>18.453600000000002</v>
      </c>
      <c r="AZ28" s="13">
        <f t="shared" si="2"/>
        <v>1212.5320000000004</v>
      </c>
    </row>
    <row r="31" spans="2:52" x14ac:dyDescent="0.3">
      <c r="B31" t="s">
        <v>14</v>
      </c>
      <c r="C31">
        <v>1</v>
      </c>
      <c r="D31">
        <v>2</v>
      </c>
      <c r="E31">
        <v>3</v>
      </c>
      <c r="F31">
        <v>4</v>
      </c>
      <c r="G31">
        <v>5</v>
      </c>
      <c r="H31">
        <v>6</v>
      </c>
      <c r="I31">
        <v>7</v>
      </c>
      <c r="J31">
        <v>8</v>
      </c>
      <c r="K31">
        <v>9</v>
      </c>
      <c r="L31">
        <v>10</v>
      </c>
      <c r="M31">
        <v>11</v>
      </c>
      <c r="O31" t="s">
        <v>14</v>
      </c>
      <c r="P31">
        <v>1</v>
      </c>
      <c r="Q31">
        <v>2</v>
      </c>
      <c r="R31">
        <v>3</v>
      </c>
      <c r="S31">
        <v>4</v>
      </c>
      <c r="T31">
        <v>5</v>
      </c>
      <c r="U31">
        <v>6</v>
      </c>
      <c r="V31">
        <v>7</v>
      </c>
      <c r="W31">
        <v>8</v>
      </c>
      <c r="X31">
        <v>9</v>
      </c>
      <c r="Y31">
        <v>10</v>
      </c>
      <c r="Z31">
        <v>11</v>
      </c>
      <c r="AB31" t="s">
        <v>14</v>
      </c>
      <c r="AC31">
        <v>1</v>
      </c>
      <c r="AD31">
        <v>2</v>
      </c>
      <c r="AE31">
        <v>3</v>
      </c>
      <c r="AF31">
        <v>4</v>
      </c>
      <c r="AG31">
        <v>5</v>
      </c>
      <c r="AH31">
        <v>6</v>
      </c>
      <c r="AI31">
        <v>7</v>
      </c>
      <c r="AJ31">
        <v>8</v>
      </c>
      <c r="AK31">
        <v>9</v>
      </c>
      <c r="AL31">
        <v>10</v>
      </c>
      <c r="AM31">
        <v>11</v>
      </c>
      <c r="AO31" t="s">
        <v>14</v>
      </c>
      <c r="AP31">
        <v>1</v>
      </c>
      <c r="AQ31">
        <v>2</v>
      </c>
      <c r="AR31">
        <v>3</v>
      </c>
      <c r="AS31">
        <v>4</v>
      </c>
      <c r="AT31">
        <v>5</v>
      </c>
      <c r="AU31">
        <v>6</v>
      </c>
      <c r="AV31">
        <v>7</v>
      </c>
      <c r="AW31">
        <v>8</v>
      </c>
      <c r="AX31">
        <v>9</v>
      </c>
      <c r="AY31">
        <v>10</v>
      </c>
      <c r="AZ31">
        <v>11</v>
      </c>
    </row>
    <row r="32" spans="2:52" ht="15" thickBot="1" x14ac:dyDescent="0.35">
      <c r="B32">
        <v>1</v>
      </c>
      <c r="C32" s="13">
        <f>'time period'!AD31*'Factoring table'!$F$9</f>
        <v>98208.378000000012</v>
      </c>
      <c r="D32" s="13">
        <f>'time period'!AE31*'Factoring table'!$F$9</f>
        <v>2228.8140000000003</v>
      </c>
      <c r="E32" s="13">
        <f>'time period'!AF31*'Factoring table'!$F$9</f>
        <v>0</v>
      </c>
      <c r="F32" s="13">
        <f>'time period'!AG31*'Factoring table'!$F$9</f>
        <v>14.364000000000001</v>
      </c>
      <c r="G32" s="13">
        <f>'time period'!AH31*'Factoring table'!$F$9</f>
        <v>0.34200000000000003</v>
      </c>
      <c r="H32" s="13">
        <f>'time period'!AI31*'Factoring table'!$F$9</f>
        <v>50.616000000000007</v>
      </c>
      <c r="I32" s="13">
        <f>'time period'!AJ31*'Factoring table'!$F$9</f>
        <v>0</v>
      </c>
      <c r="J32" s="13">
        <f>'time period'!AK31*'Factoring table'!$F$9</f>
        <v>10.944000000000001</v>
      </c>
      <c r="K32" s="13">
        <f>'time period'!AL31*'Factoring table'!$F$9</f>
        <v>1.026</v>
      </c>
      <c r="L32" s="13">
        <f>'time period'!AM31*'Factoring table'!$F$9</f>
        <v>0</v>
      </c>
      <c r="M32" s="13">
        <f>'time period'!AN31*'Factoring table'!$F$9</f>
        <v>4.617</v>
      </c>
      <c r="O32">
        <v>1</v>
      </c>
      <c r="P32" s="13">
        <f>'time period'!AD31*'Factoring table'!$F$10</f>
        <v>98208.378000000012</v>
      </c>
      <c r="Q32" s="13">
        <f>'time period'!AE31*'Factoring table'!$F$10</f>
        <v>2228.8140000000003</v>
      </c>
      <c r="R32" s="13">
        <f>'time period'!AF31*'Factoring table'!$F$10</f>
        <v>0</v>
      </c>
      <c r="S32" s="13">
        <f>'time period'!AG31*'Factoring table'!$F$10</f>
        <v>14.364000000000001</v>
      </c>
      <c r="T32" s="13">
        <f>'time period'!AH31*'Factoring table'!$F$10</f>
        <v>0.34200000000000003</v>
      </c>
      <c r="U32" s="13">
        <f>'time period'!AI31*'Factoring table'!$F$10</f>
        <v>50.616000000000007</v>
      </c>
      <c r="V32" s="13">
        <f>'time period'!AJ31*'Factoring table'!$F$10</f>
        <v>0</v>
      </c>
      <c r="W32" s="13">
        <f>'time period'!AK31*'Factoring table'!$F$10</f>
        <v>10.944000000000001</v>
      </c>
      <c r="X32" s="13">
        <f>'time period'!AL31*'Factoring table'!$F$10</f>
        <v>1.026</v>
      </c>
      <c r="Y32" s="13">
        <f>'time period'!AM31*'Factoring table'!$F$10</f>
        <v>0</v>
      </c>
      <c r="Z32" s="13">
        <f>'time period'!AN31*'Factoring table'!$F$10</f>
        <v>4.617</v>
      </c>
      <c r="AB32">
        <v>1</v>
      </c>
      <c r="AC32" s="13">
        <f t="array" ref="AC32:AM42">TRANSPOSE(P32:Z42)</f>
        <v>98208.378000000012</v>
      </c>
      <c r="AD32" s="13">
        <v>231.19200000000001</v>
      </c>
      <c r="AE32" s="13">
        <v>0.85500000000000009</v>
      </c>
      <c r="AF32" s="13">
        <v>4.4460000000000006</v>
      </c>
      <c r="AG32" s="13">
        <v>5.3010000000000002</v>
      </c>
      <c r="AH32" s="13">
        <v>0.17100000000000001</v>
      </c>
      <c r="AI32" s="13">
        <v>0</v>
      </c>
      <c r="AJ32" s="13">
        <v>242.13600000000002</v>
      </c>
      <c r="AK32" s="13">
        <v>274.28400000000005</v>
      </c>
      <c r="AL32" s="13">
        <v>2.7360000000000002</v>
      </c>
      <c r="AM32" s="13">
        <v>309.85200000000003</v>
      </c>
      <c r="AO32">
        <v>1</v>
      </c>
      <c r="AP32" s="13">
        <f t="shared" ref="AP32:AZ42" si="3">AC32+C32</f>
        <v>196416.75600000002</v>
      </c>
      <c r="AQ32" s="13">
        <f t="shared" si="3"/>
        <v>2460.0060000000003</v>
      </c>
      <c r="AR32" s="13">
        <f t="shared" si="3"/>
        <v>0.85500000000000009</v>
      </c>
      <c r="AS32" s="13">
        <f t="shared" si="3"/>
        <v>18.810000000000002</v>
      </c>
      <c r="AT32" s="13">
        <f t="shared" si="3"/>
        <v>5.6429999999999998</v>
      </c>
      <c r="AU32" s="13">
        <f t="shared" si="3"/>
        <v>50.787000000000006</v>
      </c>
      <c r="AV32" s="13">
        <f t="shared" si="3"/>
        <v>0</v>
      </c>
      <c r="AW32" s="13">
        <f t="shared" si="3"/>
        <v>253.08</v>
      </c>
      <c r="AX32" s="13">
        <f t="shared" si="3"/>
        <v>275.31000000000006</v>
      </c>
      <c r="AY32" s="13">
        <f t="shared" si="3"/>
        <v>2.7360000000000002</v>
      </c>
      <c r="AZ32" s="13">
        <f t="shared" si="3"/>
        <v>314.46900000000005</v>
      </c>
    </row>
    <row r="33" spans="2:52" ht="15" thickBot="1" x14ac:dyDescent="0.35">
      <c r="B33" s="12">
        <v>2</v>
      </c>
      <c r="C33" s="13">
        <f>'time period'!AD32*'Factoring table'!$F$9</f>
        <v>231.19200000000001</v>
      </c>
      <c r="D33" s="13">
        <f>'time period'!AE32*'Factoring table'!$F$9</f>
        <v>15862.986000000001</v>
      </c>
      <c r="E33" s="13">
        <f>'time period'!AF32*'Factoring table'!$F$9</f>
        <v>1.5390000000000001</v>
      </c>
      <c r="F33" s="13">
        <f>'time period'!AG32*'Factoring table'!$F$9</f>
        <v>1418.9580000000001</v>
      </c>
      <c r="G33" s="13">
        <f>'time period'!AH32*'Factoring table'!$F$9</f>
        <v>1.7100000000000002</v>
      </c>
      <c r="H33" s="13">
        <f>'time period'!AI32*'Factoring table'!$F$9</f>
        <v>46.17</v>
      </c>
      <c r="I33" s="13">
        <f>'time period'!AJ32*'Factoring table'!$F$9</f>
        <v>2.3940000000000001</v>
      </c>
      <c r="J33" s="13">
        <f>'time period'!AK32*'Factoring table'!$F$9</f>
        <v>29.925000000000001</v>
      </c>
      <c r="K33" s="13">
        <f>'time period'!AL32*'Factoring table'!$F$9</f>
        <v>0.17100000000000001</v>
      </c>
      <c r="L33" s="13">
        <f>'time period'!AM32*'Factoring table'!$F$9</f>
        <v>0</v>
      </c>
      <c r="M33" s="13">
        <f>'time period'!AN32*'Factoring table'!$F$9</f>
        <v>0</v>
      </c>
      <c r="O33" s="12">
        <v>2</v>
      </c>
      <c r="P33" s="13">
        <f>'time period'!AD32*'Factoring table'!$F$10</f>
        <v>231.19200000000001</v>
      </c>
      <c r="Q33" s="13">
        <f>'time period'!AE32*'Factoring table'!$F$10</f>
        <v>15862.986000000001</v>
      </c>
      <c r="R33" s="13">
        <f>'time period'!AF32*'Factoring table'!$F$10</f>
        <v>1.5390000000000001</v>
      </c>
      <c r="S33" s="13">
        <f>'time period'!AG32*'Factoring table'!$F$10</f>
        <v>1418.9580000000001</v>
      </c>
      <c r="T33" s="13">
        <f>'time period'!AH32*'Factoring table'!$F$10</f>
        <v>1.7100000000000002</v>
      </c>
      <c r="U33" s="13">
        <f>'time period'!AI32*'Factoring table'!$F$10</f>
        <v>46.17</v>
      </c>
      <c r="V33" s="13">
        <f>'time period'!AJ32*'Factoring table'!$F$10</f>
        <v>2.3940000000000001</v>
      </c>
      <c r="W33" s="13">
        <f>'time period'!AK32*'Factoring table'!$F$10</f>
        <v>29.925000000000001</v>
      </c>
      <c r="X33" s="13">
        <f>'time period'!AL32*'Factoring table'!$F$10</f>
        <v>0.17100000000000001</v>
      </c>
      <c r="Y33" s="13">
        <f>'time period'!AM32*'Factoring table'!$F$10</f>
        <v>0</v>
      </c>
      <c r="Z33" s="13">
        <f>'time period'!AN32*'Factoring table'!$F$10</f>
        <v>0</v>
      </c>
      <c r="AB33" s="12">
        <v>2</v>
      </c>
      <c r="AC33" s="13">
        <v>2228.8140000000003</v>
      </c>
      <c r="AD33" s="13">
        <v>15862.986000000001</v>
      </c>
      <c r="AE33" s="13">
        <v>90.972000000000008</v>
      </c>
      <c r="AF33" s="13">
        <v>3601.9440000000004</v>
      </c>
      <c r="AG33" s="13">
        <v>242.64900000000003</v>
      </c>
      <c r="AH33" s="13">
        <v>2.2230000000000003</v>
      </c>
      <c r="AI33" s="13">
        <v>11.457000000000001</v>
      </c>
      <c r="AJ33" s="13">
        <v>2727.7920000000004</v>
      </c>
      <c r="AK33" s="13">
        <v>338.40900000000005</v>
      </c>
      <c r="AL33" s="13">
        <v>0.34200000000000003</v>
      </c>
      <c r="AM33" s="13">
        <v>0.85500000000000009</v>
      </c>
      <c r="AO33" s="12">
        <v>2</v>
      </c>
      <c r="AP33" s="13">
        <f t="shared" si="3"/>
        <v>2460.0060000000003</v>
      </c>
      <c r="AQ33" s="13">
        <f t="shared" si="3"/>
        <v>31725.972000000002</v>
      </c>
      <c r="AR33" s="13">
        <f t="shared" si="3"/>
        <v>92.51100000000001</v>
      </c>
      <c r="AS33" s="13">
        <f t="shared" si="3"/>
        <v>5020.902</v>
      </c>
      <c r="AT33" s="13">
        <f t="shared" si="3"/>
        <v>244.35900000000004</v>
      </c>
      <c r="AU33" s="13">
        <f t="shared" si="3"/>
        <v>48.393000000000001</v>
      </c>
      <c r="AV33" s="13">
        <f t="shared" si="3"/>
        <v>13.851000000000001</v>
      </c>
      <c r="AW33" s="13">
        <f t="shared" si="3"/>
        <v>2757.7170000000006</v>
      </c>
      <c r="AX33" s="13">
        <f t="shared" si="3"/>
        <v>338.58000000000004</v>
      </c>
      <c r="AY33" s="13">
        <f t="shared" si="3"/>
        <v>0.34200000000000003</v>
      </c>
      <c r="AZ33" s="13">
        <f t="shared" si="3"/>
        <v>0.85500000000000009</v>
      </c>
    </row>
    <row r="34" spans="2:52" x14ac:dyDescent="0.3">
      <c r="B34">
        <v>3</v>
      </c>
      <c r="C34" s="13">
        <f>'time period'!AD33*'Factoring table'!$F$9</f>
        <v>0.85500000000000009</v>
      </c>
      <c r="D34" s="13">
        <f>'time period'!AE33*'Factoring table'!$F$9</f>
        <v>90.972000000000008</v>
      </c>
      <c r="E34" s="13">
        <f>'time period'!AF33*'Factoring table'!$F$9</f>
        <v>503.59500000000003</v>
      </c>
      <c r="F34" s="13">
        <f>'time period'!AG33*'Factoring table'!$F$9</f>
        <v>10.260000000000002</v>
      </c>
      <c r="G34" s="13">
        <f>'time period'!AH33*'Factoring table'!$F$9</f>
        <v>515.56500000000005</v>
      </c>
      <c r="H34" s="13">
        <f>'time period'!AI33*'Factoring table'!$F$9</f>
        <v>0</v>
      </c>
      <c r="I34" s="13">
        <f>'time period'!AJ33*'Factoring table'!$F$9</f>
        <v>0</v>
      </c>
      <c r="J34" s="13">
        <f>'time period'!AK33*'Factoring table'!$F$9</f>
        <v>158.68800000000002</v>
      </c>
      <c r="K34" s="13">
        <f>'time period'!AL33*'Factoring table'!$F$9</f>
        <v>0</v>
      </c>
      <c r="L34" s="13">
        <f>'time period'!AM33*'Factoring table'!$F$9</f>
        <v>0</v>
      </c>
      <c r="M34" s="13">
        <f>'time period'!AN33*'Factoring table'!$F$9</f>
        <v>0</v>
      </c>
      <c r="O34">
        <v>3</v>
      </c>
      <c r="P34" s="13">
        <f>'time period'!AD33*'Factoring table'!$F$10</f>
        <v>0.85500000000000009</v>
      </c>
      <c r="Q34" s="13">
        <f>'time period'!AE33*'Factoring table'!$F$10</f>
        <v>90.972000000000008</v>
      </c>
      <c r="R34" s="13">
        <f>'time period'!AF33*'Factoring table'!$F$10</f>
        <v>503.59500000000003</v>
      </c>
      <c r="S34" s="13">
        <f>'time period'!AG33*'Factoring table'!$F$10</f>
        <v>10.260000000000002</v>
      </c>
      <c r="T34" s="13">
        <f>'time period'!AH33*'Factoring table'!$F$10</f>
        <v>515.56500000000005</v>
      </c>
      <c r="U34" s="13">
        <f>'time period'!AI33*'Factoring table'!$F$10</f>
        <v>0</v>
      </c>
      <c r="V34" s="13">
        <f>'time period'!AJ33*'Factoring table'!$F$10</f>
        <v>0</v>
      </c>
      <c r="W34" s="13">
        <f>'time period'!AK33*'Factoring table'!$F$10</f>
        <v>158.68800000000002</v>
      </c>
      <c r="X34" s="13">
        <f>'time period'!AL33*'Factoring table'!$F$10</f>
        <v>0</v>
      </c>
      <c r="Y34" s="13">
        <f>'time period'!AM33*'Factoring table'!$F$10</f>
        <v>0</v>
      </c>
      <c r="Z34" s="13">
        <f>'time period'!AN33*'Factoring table'!$F$10</f>
        <v>0</v>
      </c>
      <c r="AB34">
        <v>3</v>
      </c>
      <c r="AC34" s="13">
        <v>0</v>
      </c>
      <c r="AD34" s="13">
        <v>1.5390000000000001</v>
      </c>
      <c r="AE34" s="13">
        <v>503.59500000000003</v>
      </c>
      <c r="AF34" s="13">
        <v>0</v>
      </c>
      <c r="AG34" s="13">
        <v>1039.3380000000002</v>
      </c>
      <c r="AH34" s="13">
        <v>0</v>
      </c>
      <c r="AI34" s="13">
        <v>0</v>
      </c>
      <c r="AJ34" s="13">
        <v>391.24800000000005</v>
      </c>
      <c r="AK34" s="13">
        <v>2.7360000000000002</v>
      </c>
      <c r="AL34" s="13">
        <v>0</v>
      </c>
      <c r="AM34" s="13">
        <v>0</v>
      </c>
      <c r="AO34">
        <v>3</v>
      </c>
      <c r="AP34" s="13">
        <f t="shared" si="3"/>
        <v>0.85500000000000009</v>
      </c>
      <c r="AQ34" s="13">
        <f t="shared" si="3"/>
        <v>92.51100000000001</v>
      </c>
      <c r="AR34" s="13">
        <f t="shared" si="3"/>
        <v>1007.19</v>
      </c>
      <c r="AS34" s="13">
        <f t="shared" si="3"/>
        <v>10.260000000000002</v>
      </c>
      <c r="AT34" s="13">
        <f t="shared" si="3"/>
        <v>1554.9030000000002</v>
      </c>
      <c r="AU34" s="13">
        <f t="shared" si="3"/>
        <v>0</v>
      </c>
      <c r="AV34" s="13">
        <f t="shared" si="3"/>
        <v>0</v>
      </c>
      <c r="AW34" s="13">
        <f t="shared" si="3"/>
        <v>549.93600000000004</v>
      </c>
      <c r="AX34" s="13">
        <f t="shared" si="3"/>
        <v>2.7360000000000002</v>
      </c>
      <c r="AY34" s="13">
        <f t="shared" si="3"/>
        <v>0</v>
      </c>
      <c r="AZ34" s="13">
        <f t="shared" si="3"/>
        <v>0</v>
      </c>
    </row>
    <row r="35" spans="2:52" x14ac:dyDescent="0.3">
      <c r="B35">
        <v>4</v>
      </c>
      <c r="C35" s="13">
        <f>'time period'!AD34*'Factoring table'!$F$9</f>
        <v>4.4460000000000006</v>
      </c>
      <c r="D35" s="13">
        <f>'time period'!AE34*'Factoring table'!$F$9</f>
        <v>3601.9440000000004</v>
      </c>
      <c r="E35" s="13">
        <f>'time period'!AF34*'Factoring table'!$F$9</f>
        <v>0</v>
      </c>
      <c r="F35" s="13">
        <f>'time period'!AG34*'Factoring table'!$F$9</f>
        <v>2950.0920000000001</v>
      </c>
      <c r="G35" s="13">
        <f>'time period'!AH34*'Factoring table'!$F$9</f>
        <v>6.8400000000000007</v>
      </c>
      <c r="H35" s="13">
        <f>'time period'!AI34*'Factoring table'!$F$9</f>
        <v>44.802000000000007</v>
      </c>
      <c r="I35" s="13">
        <f>'time period'!AJ34*'Factoring table'!$F$9</f>
        <v>2353.9860000000003</v>
      </c>
      <c r="J35" s="13">
        <f>'time period'!AK34*'Factoring table'!$F$9</f>
        <v>1.026</v>
      </c>
      <c r="K35" s="13">
        <f>'time period'!AL34*'Factoring table'!$F$9</f>
        <v>0</v>
      </c>
      <c r="L35" s="13">
        <f>'time period'!AM34*'Factoring table'!$F$9</f>
        <v>0</v>
      </c>
      <c r="M35" s="13">
        <f>'time period'!AN34*'Factoring table'!$F$9</f>
        <v>0</v>
      </c>
      <c r="O35">
        <v>4</v>
      </c>
      <c r="P35" s="13">
        <f>'time period'!AD34*'Factoring table'!$F$10</f>
        <v>4.4460000000000006</v>
      </c>
      <c r="Q35" s="13">
        <f>'time period'!AE34*'Factoring table'!$F$10</f>
        <v>3601.9440000000004</v>
      </c>
      <c r="R35" s="13">
        <f>'time period'!AF34*'Factoring table'!$F$10</f>
        <v>0</v>
      </c>
      <c r="S35" s="13">
        <f>'time period'!AG34*'Factoring table'!$F$10</f>
        <v>2950.0920000000001</v>
      </c>
      <c r="T35" s="13">
        <f>'time period'!AH34*'Factoring table'!$F$10</f>
        <v>6.8400000000000007</v>
      </c>
      <c r="U35" s="13">
        <f>'time period'!AI34*'Factoring table'!$F$10</f>
        <v>44.802000000000007</v>
      </c>
      <c r="V35" s="13">
        <f>'time period'!AJ34*'Factoring table'!$F$10</f>
        <v>2353.9860000000003</v>
      </c>
      <c r="W35" s="13">
        <f>'time period'!AK34*'Factoring table'!$F$10</f>
        <v>1.026</v>
      </c>
      <c r="X35" s="13">
        <f>'time period'!AL34*'Factoring table'!$F$10</f>
        <v>0</v>
      </c>
      <c r="Y35" s="13">
        <f>'time period'!AM34*'Factoring table'!$F$10</f>
        <v>0</v>
      </c>
      <c r="Z35" s="13">
        <f>'time period'!AN34*'Factoring table'!$F$10</f>
        <v>0</v>
      </c>
      <c r="AB35">
        <v>4</v>
      </c>
      <c r="AC35" s="13">
        <v>14.364000000000001</v>
      </c>
      <c r="AD35" s="13">
        <v>1418.9580000000001</v>
      </c>
      <c r="AE35" s="13">
        <v>10.260000000000002</v>
      </c>
      <c r="AF35" s="13">
        <v>2950.0920000000001</v>
      </c>
      <c r="AG35" s="13">
        <v>234.61200000000002</v>
      </c>
      <c r="AH35" s="13">
        <v>0.17100000000000001</v>
      </c>
      <c r="AI35" s="13">
        <v>3736.3500000000004</v>
      </c>
      <c r="AJ35" s="13">
        <v>15.732000000000001</v>
      </c>
      <c r="AK35" s="13">
        <v>6.8400000000000007</v>
      </c>
      <c r="AL35" s="13">
        <v>0</v>
      </c>
      <c r="AM35" s="13">
        <v>0</v>
      </c>
      <c r="AO35">
        <v>4</v>
      </c>
      <c r="AP35" s="13">
        <f t="shared" si="3"/>
        <v>18.810000000000002</v>
      </c>
      <c r="AQ35" s="13">
        <f t="shared" si="3"/>
        <v>5020.902</v>
      </c>
      <c r="AR35" s="13">
        <f t="shared" si="3"/>
        <v>10.260000000000002</v>
      </c>
      <c r="AS35" s="13">
        <f t="shared" si="3"/>
        <v>5900.1840000000002</v>
      </c>
      <c r="AT35" s="13">
        <f t="shared" si="3"/>
        <v>241.45200000000003</v>
      </c>
      <c r="AU35" s="13">
        <f t="shared" si="3"/>
        <v>44.973000000000006</v>
      </c>
      <c r="AV35" s="13">
        <f t="shared" si="3"/>
        <v>6090.3360000000011</v>
      </c>
      <c r="AW35" s="13">
        <f t="shared" si="3"/>
        <v>16.758000000000003</v>
      </c>
      <c r="AX35" s="13">
        <f t="shared" si="3"/>
        <v>6.8400000000000007</v>
      </c>
      <c r="AY35" s="13">
        <f t="shared" si="3"/>
        <v>0</v>
      </c>
      <c r="AZ35" s="13">
        <f t="shared" si="3"/>
        <v>0</v>
      </c>
    </row>
    <row r="36" spans="2:52" x14ac:dyDescent="0.3">
      <c r="B36">
        <v>5</v>
      </c>
      <c r="C36" s="13">
        <f>'time period'!AD35*'Factoring table'!$F$9</f>
        <v>5.3010000000000002</v>
      </c>
      <c r="D36" s="13">
        <f>'time period'!AE35*'Factoring table'!$F$9</f>
        <v>242.64900000000003</v>
      </c>
      <c r="E36" s="13">
        <f>'time period'!AF35*'Factoring table'!$F$9</f>
        <v>1039.3380000000002</v>
      </c>
      <c r="F36" s="13">
        <f>'time period'!AG35*'Factoring table'!$F$9</f>
        <v>234.61200000000002</v>
      </c>
      <c r="G36" s="13">
        <f>'time period'!AH35*'Factoring table'!$F$9</f>
        <v>391.07700000000006</v>
      </c>
      <c r="H36" s="13">
        <f>'time period'!AI35*'Factoring table'!$F$9</f>
        <v>0.17100000000000001</v>
      </c>
      <c r="I36" s="13">
        <f>'time period'!AJ35*'Factoring table'!$F$9</f>
        <v>0.34200000000000003</v>
      </c>
      <c r="J36" s="13">
        <f>'time period'!AK35*'Factoring table'!$F$9</f>
        <v>147.23100000000002</v>
      </c>
      <c r="K36" s="13">
        <f>'time period'!AL35*'Factoring table'!$F$9</f>
        <v>0</v>
      </c>
      <c r="L36" s="13">
        <f>'time period'!AM35*'Factoring table'!$F$9</f>
        <v>0</v>
      </c>
      <c r="M36" s="13">
        <f>'time period'!AN35*'Factoring table'!$F$9</f>
        <v>0</v>
      </c>
      <c r="O36">
        <v>5</v>
      </c>
      <c r="P36" s="13">
        <f>'time period'!AD35*'Factoring table'!$F$10</f>
        <v>5.3010000000000002</v>
      </c>
      <c r="Q36" s="13">
        <f>'time period'!AE35*'Factoring table'!$F$10</f>
        <v>242.64900000000003</v>
      </c>
      <c r="R36" s="13">
        <f>'time period'!AF35*'Factoring table'!$F$10</f>
        <v>1039.3380000000002</v>
      </c>
      <c r="S36" s="13">
        <f>'time period'!AG35*'Factoring table'!$F$10</f>
        <v>234.61200000000002</v>
      </c>
      <c r="T36" s="13">
        <f>'time period'!AH35*'Factoring table'!$F$10</f>
        <v>391.07700000000006</v>
      </c>
      <c r="U36" s="13">
        <f>'time period'!AI35*'Factoring table'!$F$10</f>
        <v>0.17100000000000001</v>
      </c>
      <c r="V36" s="13">
        <f>'time period'!AJ35*'Factoring table'!$F$10</f>
        <v>0.34200000000000003</v>
      </c>
      <c r="W36" s="13">
        <f>'time period'!AK35*'Factoring table'!$F$10</f>
        <v>147.23100000000002</v>
      </c>
      <c r="X36" s="13">
        <f>'time period'!AL35*'Factoring table'!$F$10</f>
        <v>0</v>
      </c>
      <c r="Y36" s="13">
        <f>'time period'!AM35*'Factoring table'!$F$10</f>
        <v>0</v>
      </c>
      <c r="Z36" s="13">
        <f>'time period'!AN35*'Factoring table'!$F$10</f>
        <v>0</v>
      </c>
      <c r="AB36">
        <v>5</v>
      </c>
      <c r="AC36" s="13">
        <v>0.34200000000000003</v>
      </c>
      <c r="AD36" s="13">
        <v>1.7100000000000002</v>
      </c>
      <c r="AE36" s="13">
        <v>515.56500000000005</v>
      </c>
      <c r="AF36" s="13">
        <v>6.8400000000000007</v>
      </c>
      <c r="AG36" s="13">
        <v>391.07700000000006</v>
      </c>
      <c r="AH36" s="13">
        <v>0</v>
      </c>
      <c r="AI36" s="13">
        <v>0</v>
      </c>
      <c r="AJ36" s="13">
        <v>76.95</v>
      </c>
      <c r="AK36" s="13">
        <v>0.17100000000000001</v>
      </c>
      <c r="AL36" s="13">
        <v>0</v>
      </c>
      <c r="AM36" s="13">
        <v>0</v>
      </c>
      <c r="AO36">
        <v>5</v>
      </c>
      <c r="AP36" s="13">
        <f t="shared" si="3"/>
        <v>5.6429999999999998</v>
      </c>
      <c r="AQ36" s="13">
        <f t="shared" si="3"/>
        <v>244.35900000000004</v>
      </c>
      <c r="AR36" s="13">
        <f t="shared" si="3"/>
        <v>1554.9030000000002</v>
      </c>
      <c r="AS36" s="13">
        <f t="shared" si="3"/>
        <v>241.45200000000003</v>
      </c>
      <c r="AT36" s="13">
        <f t="shared" si="3"/>
        <v>782.15400000000011</v>
      </c>
      <c r="AU36" s="13">
        <f t="shared" si="3"/>
        <v>0.17100000000000001</v>
      </c>
      <c r="AV36" s="13">
        <f t="shared" si="3"/>
        <v>0.34200000000000003</v>
      </c>
      <c r="AW36" s="13">
        <f t="shared" si="3"/>
        <v>224.18100000000004</v>
      </c>
      <c r="AX36" s="13">
        <f t="shared" si="3"/>
        <v>0.17100000000000001</v>
      </c>
      <c r="AY36" s="13">
        <f t="shared" si="3"/>
        <v>0</v>
      </c>
      <c r="AZ36" s="13">
        <f t="shared" si="3"/>
        <v>0</v>
      </c>
    </row>
    <row r="37" spans="2:52" x14ac:dyDescent="0.3">
      <c r="B37">
        <v>6</v>
      </c>
      <c r="C37" s="13">
        <f>'time period'!AD36*'Factoring table'!$F$9</f>
        <v>0.17100000000000001</v>
      </c>
      <c r="D37" s="13">
        <f>'time period'!AE36*'Factoring table'!$F$9</f>
        <v>2.2230000000000003</v>
      </c>
      <c r="E37" s="13">
        <f>'time period'!AF36*'Factoring table'!$F$9</f>
        <v>0</v>
      </c>
      <c r="F37" s="13">
        <f>'time period'!AG36*'Factoring table'!$F$9</f>
        <v>0.17100000000000001</v>
      </c>
      <c r="G37" s="13">
        <f>'time period'!AH36*'Factoring table'!$F$9</f>
        <v>0</v>
      </c>
      <c r="H37" s="13">
        <f>'time period'!AI36*'Factoring table'!$F$9</f>
        <v>12667.509000000002</v>
      </c>
      <c r="I37" s="13">
        <f>'time period'!AJ36*'Factoring table'!$F$9</f>
        <v>6.3270000000000008</v>
      </c>
      <c r="J37" s="13">
        <f>'time period'!AK36*'Factoring table'!$F$9</f>
        <v>0</v>
      </c>
      <c r="K37" s="13">
        <f>'time period'!AL36*'Factoring table'!$F$9</f>
        <v>0</v>
      </c>
      <c r="L37" s="13">
        <f>'time period'!AM36*'Factoring table'!$F$9</f>
        <v>0</v>
      </c>
      <c r="M37" s="13">
        <f>'time period'!AN36*'Factoring table'!$F$9</f>
        <v>0</v>
      </c>
      <c r="O37">
        <v>6</v>
      </c>
      <c r="P37" s="13">
        <f>'time period'!AD36*'Factoring table'!$F$10</f>
        <v>0.17100000000000001</v>
      </c>
      <c r="Q37" s="13">
        <f>'time period'!AE36*'Factoring table'!$F$10</f>
        <v>2.2230000000000003</v>
      </c>
      <c r="R37" s="13">
        <f>'time period'!AF36*'Factoring table'!$F$10</f>
        <v>0</v>
      </c>
      <c r="S37" s="13">
        <f>'time period'!AG36*'Factoring table'!$F$10</f>
        <v>0.17100000000000001</v>
      </c>
      <c r="T37" s="13">
        <f>'time period'!AH36*'Factoring table'!$F$10</f>
        <v>0</v>
      </c>
      <c r="U37" s="13">
        <f>'time period'!AI36*'Factoring table'!$F$10</f>
        <v>12667.509000000002</v>
      </c>
      <c r="V37" s="13">
        <f>'time period'!AJ36*'Factoring table'!$F$10</f>
        <v>6.3270000000000008</v>
      </c>
      <c r="W37" s="13">
        <f>'time period'!AK36*'Factoring table'!$F$10</f>
        <v>0</v>
      </c>
      <c r="X37" s="13">
        <f>'time period'!AL36*'Factoring table'!$F$10</f>
        <v>0</v>
      </c>
      <c r="Y37" s="13">
        <f>'time period'!AM36*'Factoring table'!$F$10</f>
        <v>0</v>
      </c>
      <c r="Z37" s="13">
        <f>'time period'!AN36*'Factoring table'!$F$10</f>
        <v>0</v>
      </c>
      <c r="AB37">
        <v>6</v>
      </c>
      <c r="AC37" s="13">
        <v>50.616000000000007</v>
      </c>
      <c r="AD37" s="13">
        <v>46.17</v>
      </c>
      <c r="AE37" s="13">
        <v>0</v>
      </c>
      <c r="AF37" s="13">
        <v>44.802000000000007</v>
      </c>
      <c r="AG37" s="13">
        <v>0.17100000000000001</v>
      </c>
      <c r="AH37" s="13">
        <v>12667.509000000002</v>
      </c>
      <c r="AI37" s="13">
        <v>656.12700000000007</v>
      </c>
      <c r="AJ37" s="13">
        <v>3.2490000000000001</v>
      </c>
      <c r="AK37" s="13">
        <v>6.6690000000000005</v>
      </c>
      <c r="AL37" s="13">
        <v>0</v>
      </c>
      <c r="AM37" s="13">
        <v>0</v>
      </c>
      <c r="AO37">
        <v>6</v>
      </c>
      <c r="AP37" s="13">
        <f t="shared" si="3"/>
        <v>50.787000000000006</v>
      </c>
      <c r="AQ37" s="13">
        <f t="shared" si="3"/>
        <v>48.393000000000001</v>
      </c>
      <c r="AR37" s="13">
        <f t="shared" si="3"/>
        <v>0</v>
      </c>
      <c r="AS37" s="13">
        <f t="shared" si="3"/>
        <v>44.973000000000006</v>
      </c>
      <c r="AT37" s="13">
        <f t="shared" si="3"/>
        <v>0.17100000000000001</v>
      </c>
      <c r="AU37" s="13">
        <f t="shared" si="3"/>
        <v>25335.018000000004</v>
      </c>
      <c r="AV37" s="13">
        <f t="shared" si="3"/>
        <v>662.45400000000006</v>
      </c>
      <c r="AW37" s="13">
        <f t="shared" si="3"/>
        <v>3.2490000000000001</v>
      </c>
      <c r="AX37" s="13">
        <f t="shared" si="3"/>
        <v>6.6690000000000005</v>
      </c>
      <c r="AY37" s="13">
        <f t="shared" si="3"/>
        <v>0</v>
      </c>
      <c r="AZ37" s="13">
        <f t="shared" si="3"/>
        <v>0</v>
      </c>
    </row>
    <row r="38" spans="2:52" x14ac:dyDescent="0.3">
      <c r="B38">
        <v>7</v>
      </c>
      <c r="C38" s="13">
        <f>'time period'!AD37*'Factoring table'!$F$9</f>
        <v>0</v>
      </c>
      <c r="D38" s="13">
        <f>'time period'!AE37*'Factoring table'!$F$9</f>
        <v>11.457000000000001</v>
      </c>
      <c r="E38" s="13">
        <f>'time period'!AF37*'Factoring table'!$F$9</f>
        <v>0</v>
      </c>
      <c r="F38" s="13">
        <f>'time period'!AG37*'Factoring table'!$F$9</f>
        <v>3736.3500000000004</v>
      </c>
      <c r="G38" s="13">
        <f>'time period'!AH37*'Factoring table'!$F$9</f>
        <v>0</v>
      </c>
      <c r="H38" s="13">
        <f>'time period'!AI37*'Factoring table'!$F$9</f>
        <v>656.12700000000007</v>
      </c>
      <c r="I38" s="13">
        <f>'time period'!AJ37*'Factoring table'!$F$9</f>
        <v>1339.2720000000002</v>
      </c>
      <c r="J38" s="13">
        <f>'time period'!AK37*'Factoring table'!$F$9</f>
        <v>0</v>
      </c>
      <c r="K38" s="13">
        <f>'time period'!AL37*'Factoring table'!$F$9</f>
        <v>0</v>
      </c>
      <c r="L38" s="13">
        <f>'time period'!AM37*'Factoring table'!$F$9</f>
        <v>0</v>
      </c>
      <c r="M38" s="13">
        <f>'time period'!AN37*'Factoring table'!$F$9</f>
        <v>0</v>
      </c>
      <c r="O38">
        <v>7</v>
      </c>
      <c r="P38" s="13">
        <f>'time period'!AD37*'Factoring table'!$F$10</f>
        <v>0</v>
      </c>
      <c r="Q38" s="13">
        <f>'time period'!AE37*'Factoring table'!$F$10</f>
        <v>11.457000000000001</v>
      </c>
      <c r="R38" s="13">
        <f>'time period'!AF37*'Factoring table'!$F$10</f>
        <v>0</v>
      </c>
      <c r="S38" s="13">
        <f>'time period'!AG37*'Factoring table'!$F$10</f>
        <v>3736.3500000000004</v>
      </c>
      <c r="T38" s="13">
        <f>'time period'!AH37*'Factoring table'!$F$10</f>
        <v>0</v>
      </c>
      <c r="U38" s="13">
        <f>'time period'!AI37*'Factoring table'!$F$10</f>
        <v>656.12700000000007</v>
      </c>
      <c r="V38" s="13">
        <f>'time period'!AJ37*'Factoring table'!$F$10</f>
        <v>1339.2720000000002</v>
      </c>
      <c r="W38" s="13">
        <f>'time period'!AK37*'Factoring table'!$F$10</f>
        <v>0</v>
      </c>
      <c r="X38" s="13">
        <f>'time period'!AL37*'Factoring table'!$F$10</f>
        <v>0</v>
      </c>
      <c r="Y38" s="13">
        <f>'time period'!AM37*'Factoring table'!$F$10</f>
        <v>0</v>
      </c>
      <c r="Z38" s="13">
        <f>'time period'!AN37*'Factoring table'!$F$10</f>
        <v>0</v>
      </c>
      <c r="AB38">
        <v>7</v>
      </c>
      <c r="AC38" s="13">
        <v>0</v>
      </c>
      <c r="AD38" s="13">
        <v>2.3940000000000001</v>
      </c>
      <c r="AE38" s="13">
        <v>0</v>
      </c>
      <c r="AF38" s="13">
        <v>2353.9860000000003</v>
      </c>
      <c r="AG38" s="13">
        <v>0.34200000000000003</v>
      </c>
      <c r="AH38" s="13">
        <v>6.3270000000000008</v>
      </c>
      <c r="AI38" s="13">
        <v>1339.2720000000002</v>
      </c>
      <c r="AJ38" s="13">
        <v>0</v>
      </c>
      <c r="AK38" s="13">
        <v>0.34200000000000003</v>
      </c>
      <c r="AL38" s="13">
        <v>0</v>
      </c>
      <c r="AM38" s="13">
        <v>0</v>
      </c>
      <c r="AO38">
        <v>7</v>
      </c>
      <c r="AP38" s="13">
        <f t="shared" si="3"/>
        <v>0</v>
      </c>
      <c r="AQ38" s="13">
        <f t="shared" si="3"/>
        <v>13.851000000000001</v>
      </c>
      <c r="AR38" s="13">
        <f t="shared" si="3"/>
        <v>0</v>
      </c>
      <c r="AS38" s="13">
        <f t="shared" si="3"/>
        <v>6090.3360000000011</v>
      </c>
      <c r="AT38" s="13">
        <f t="shared" si="3"/>
        <v>0.34200000000000003</v>
      </c>
      <c r="AU38" s="13">
        <f t="shared" si="3"/>
        <v>662.45400000000006</v>
      </c>
      <c r="AV38" s="13">
        <f t="shared" si="3"/>
        <v>2678.5440000000003</v>
      </c>
      <c r="AW38" s="13">
        <f t="shared" si="3"/>
        <v>0</v>
      </c>
      <c r="AX38" s="13">
        <f t="shared" si="3"/>
        <v>0.34200000000000003</v>
      </c>
      <c r="AY38" s="13">
        <f t="shared" si="3"/>
        <v>0</v>
      </c>
      <c r="AZ38" s="13">
        <f t="shared" si="3"/>
        <v>0</v>
      </c>
    </row>
    <row r="39" spans="2:52" x14ac:dyDescent="0.3">
      <c r="B39">
        <v>8</v>
      </c>
      <c r="C39" s="13">
        <f>'time period'!AD38*'Factoring table'!$F$9</f>
        <v>242.13600000000002</v>
      </c>
      <c r="D39" s="13">
        <f>'time period'!AE38*'Factoring table'!$F$9</f>
        <v>2727.7920000000004</v>
      </c>
      <c r="E39" s="13">
        <f>'time period'!AF38*'Factoring table'!$F$9</f>
        <v>391.24800000000005</v>
      </c>
      <c r="F39" s="13">
        <f>'time period'!AG38*'Factoring table'!$F$9</f>
        <v>15.732000000000001</v>
      </c>
      <c r="G39" s="13">
        <f>'time period'!AH38*'Factoring table'!$F$9</f>
        <v>76.95</v>
      </c>
      <c r="H39" s="13">
        <f>'time period'!AI38*'Factoring table'!$F$9</f>
        <v>3.2490000000000001</v>
      </c>
      <c r="I39" s="13">
        <f>'time period'!AJ38*'Factoring table'!$F$9</f>
        <v>0</v>
      </c>
      <c r="J39" s="13">
        <f>'time period'!AK38*'Factoring table'!$F$9</f>
        <v>8248.527</v>
      </c>
      <c r="K39" s="13">
        <f>'time period'!AL38*'Factoring table'!$F$9</f>
        <v>0.85500000000000009</v>
      </c>
      <c r="L39" s="13">
        <f>'time period'!AM38*'Factoring table'!$F$9</f>
        <v>0</v>
      </c>
      <c r="M39" s="13">
        <f>'time period'!AN38*'Factoring table'!$F$9</f>
        <v>0</v>
      </c>
      <c r="O39">
        <v>8</v>
      </c>
      <c r="P39" s="13">
        <f>'time period'!AD38*'Factoring table'!$F$10</f>
        <v>242.13600000000002</v>
      </c>
      <c r="Q39" s="13">
        <f>'time period'!AE38*'Factoring table'!$F$10</f>
        <v>2727.7920000000004</v>
      </c>
      <c r="R39" s="13">
        <f>'time period'!AF38*'Factoring table'!$F$10</f>
        <v>391.24800000000005</v>
      </c>
      <c r="S39" s="13">
        <f>'time period'!AG38*'Factoring table'!$F$10</f>
        <v>15.732000000000001</v>
      </c>
      <c r="T39" s="13">
        <f>'time period'!AH38*'Factoring table'!$F$10</f>
        <v>76.95</v>
      </c>
      <c r="U39" s="13">
        <f>'time period'!AI38*'Factoring table'!$F$10</f>
        <v>3.2490000000000001</v>
      </c>
      <c r="V39" s="13">
        <f>'time period'!AJ38*'Factoring table'!$F$10</f>
        <v>0</v>
      </c>
      <c r="W39" s="13">
        <f>'time period'!AK38*'Factoring table'!$F$10</f>
        <v>8248.527</v>
      </c>
      <c r="X39" s="13">
        <f>'time period'!AL38*'Factoring table'!$F$10</f>
        <v>0.85500000000000009</v>
      </c>
      <c r="Y39" s="13">
        <f>'time period'!AM38*'Factoring table'!$F$10</f>
        <v>0</v>
      </c>
      <c r="Z39" s="13">
        <f>'time period'!AN38*'Factoring table'!$F$10</f>
        <v>0</v>
      </c>
      <c r="AB39">
        <v>8</v>
      </c>
      <c r="AC39" s="13">
        <v>10.944000000000001</v>
      </c>
      <c r="AD39" s="13">
        <v>29.925000000000001</v>
      </c>
      <c r="AE39" s="13">
        <v>158.68800000000002</v>
      </c>
      <c r="AF39" s="13">
        <v>1.026</v>
      </c>
      <c r="AG39" s="13">
        <v>147.23100000000002</v>
      </c>
      <c r="AH39" s="13">
        <v>0</v>
      </c>
      <c r="AI39" s="13">
        <v>0</v>
      </c>
      <c r="AJ39" s="13">
        <v>8248.527</v>
      </c>
      <c r="AK39" s="13">
        <v>208.10700000000003</v>
      </c>
      <c r="AL39" s="13">
        <v>0</v>
      </c>
      <c r="AM39" s="13">
        <v>0.68400000000000005</v>
      </c>
      <c r="AO39">
        <v>8</v>
      </c>
      <c r="AP39" s="13">
        <f t="shared" si="3"/>
        <v>253.08</v>
      </c>
      <c r="AQ39" s="13">
        <f t="shared" si="3"/>
        <v>2757.7170000000006</v>
      </c>
      <c r="AR39" s="13">
        <f t="shared" si="3"/>
        <v>549.93600000000004</v>
      </c>
      <c r="AS39" s="13">
        <f t="shared" si="3"/>
        <v>16.758000000000003</v>
      </c>
      <c r="AT39" s="13">
        <f t="shared" si="3"/>
        <v>224.18100000000004</v>
      </c>
      <c r="AU39" s="13">
        <f t="shared" si="3"/>
        <v>3.2490000000000001</v>
      </c>
      <c r="AV39" s="13">
        <f t="shared" si="3"/>
        <v>0</v>
      </c>
      <c r="AW39" s="13">
        <f t="shared" si="3"/>
        <v>16497.054</v>
      </c>
      <c r="AX39" s="13">
        <f t="shared" si="3"/>
        <v>208.96200000000002</v>
      </c>
      <c r="AY39" s="13">
        <f t="shared" si="3"/>
        <v>0</v>
      </c>
      <c r="AZ39" s="13">
        <f t="shared" si="3"/>
        <v>0.68400000000000005</v>
      </c>
    </row>
    <row r="40" spans="2:52" x14ac:dyDescent="0.3">
      <c r="B40">
        <v>9</v>
      </c>
      <c r="C40" s="13">
        <f>'time period'!AD39*'Factoring table'!$F$9</f>
        <v>274.28400000000005</v>
      </c>
      <c r="D40" s="13">
        <f>'time period'!AE39*'Factoring table'!$F$9</f>
        <v>338.40900000000005</v>
      </c>
      <c r="E40" s="13">
        <f>'time period'!AF39*'Factoring table'!$F$9</f>
        <v>2.7360000000000002</v>
      </c>
      <c r="F40" s="13">
        <f>'time period'!AG39*'Factoring table'!$F$9</f>
        <v>6.8400000000000007</v>
      </c>
      <c r="G40" s="13">
        <f>'time period'!AH39*'Factoring table'!$F$9</f>
        <v>0.17100000000000001</v>
      </c>
      <c r="H40" s="13">
        <f>'time period'!AI39*'Factoring table'!$F$9</f>
        <v>6.6690000000000005</v>
      </c>
      <c r="I40" s="13">
        <f>'time period'!AJ39*'Factoring table'!$F$9</f>
        <v>0.34200000000000003</v>
      </c>
      <c r="J40" s="13">
        <f>'time period'!AK39*'Factoring table'!$F$9</f>
        <v>208.10700000000003</v>
      </c>
      <c r="K40" s="13">
        <f>'time period'!AL39*'Factoring table'!$F$9</f>
        <v>0.68400000000000005</v>
      </c>
      <c r="L40" s="13">
        <f>'time period'!AM39*'Factoring table'!$F$9</f>
        <v>20.862000000000002</v>
      </c>
      <c r="M40" s="13">
        <f>'time period'!AN39*'Factoring table'!$F$9</f>
        <v>967.34700000000009</v>
      </c>
      <c r="O40">
        <v>9</v>
      </c>
      <c r="P40" s="13">
        <f>'time period'!AD39*'Factoring table'!$F$10</f>
        <v>274.28400000000005</v>
      </c>
      <c r="Q40" s="13">
        <f>'time period'!AE39*'Factoring table'!$F$10</f>
        <v>338.40900000000005</v>
      </c>
      <c r="R40" s="13">
        <f>'time period'!AF39*'Factoring table'!$F$10</f>
        <v>2.7360000000000002</v>
      </c>
      <c r="S40" s="13">
        <f>'time period'!AG39*'Factoring table'!$F$10</f>
        <v>6.8400000000000007</v>
      </c>
      <c r="T40" s="13">
        <f>'time period'!AH39*'Factoring table'!$F$10</f>
        <v>0.17100000000000001</v>
      </c>
      <c r="U40" s="13">
        <f>'time period'!AI39*'Factoring table'!$F$10</f>
        <v>6.6690000000000005</v>
      </c>
      <c r="V40" s="13">
        <f>'time period'!AJ39*'Factoring table'!$F$10</f>
        <v>0.34200000000000003</v>
      </c>
      <c r="W40" s="13">
        <f>'time period'!AK39*'Factoring table'!$F$10</f>
        <v>208.10700000000003</v>
      </c>
      <c r="X40" s="13">
        <f>'time period'!AL39*'Factoring table'!$F$10</f>
        <v>0.68400000000000005</v>
      </c>
      <c r="Y40" s="13">
        <f>'time period'!AM39*'Factoring table'!$F$10</f>
        <v>20.862000000000002</v>
      </c>
      <c r="Z40" s="13">
        <f>'time period'!AN39*'Factoring table'!$F$10</f>
        <v>967.34700000000009</v>
      </c>
      <c r="AB40">
        <v>9</v>
      </c>
      <c r="AC40" s="13">
        <v>1.026</v>
      </c>
      <c r="AD40" s="13">
        <v>0.17100000000000001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0.85500000000000009</v>
      </c>
      <c r="AK40" s="13">
        <v>0.68400000000000005</v>
      </c>
      <c r="AL40" s="13">
        <v>270.69300000000004</v>
      </c>
      <c r="AM40" s="13">
        <v>1630.6560000000002</v>
      </c>
      <c r="AO40">
        <v>9</v>
      </c>
      <c r="AP40" s="13">
        <f t="shared" si="3"/>
        <v>275.31000000000006</v>
      </c>
      <c r="AQ40" s="13">
        <f t="shared" si="3"/>
        <v>338.58000000000004</v>
      </c>
      <c r="AR40" s="13">
        <f t="shared" si="3"/>
        <v>2.7360000000000002</v>
      </c>
      <c r="AS40" s="13">
        <f t="shared" si="3"/>
        <v>6.8400000000000007</v>
      </c>
      <c r="AT40" s="13">
        <f t="shared" si="3"/>
        <v>0.17100000000000001</v>
      </c>
      <c r="AU40" s="13">
        <f t="shared" si="3"/>
        <v>6.6690000000000005</v>
      </c>
      <c r="AV40" s="13">
        <f t="shared" si="3"/>
        <v>0.34200000000000003</v>
      </c>
      <c r="AW40" s="13">
        <f t="shared" si="3"/>
        <v>208.96200000000002</v>
      </c>
      <c r="AX40" s="13">
        <f t="shared" si="3"/>
        <v>1.3680000000000001</v>
      </c>
      <c r="AY40" s="13">
        <f t="shared" si="3"/>
        <v>291.55500000000006</v>
      </c>
      <c r="AZ40" s="13">
        <f t="shared" si="3"/>
        <v>2598.0030000000002</v>
      </c>
    </row>
    <row r="41" spans="2:52" x14ac:dyDescent="0.3">
      <c r="B41">
        <v>10</v>
      </c>
      <c r="C41" s="13">
        <f>'time period'!AD40*'Factoring table'!$F$9</f>
        <v>2.7360000000000002</v>
      </c>
      <c r="D41" s="13">
        <f>'time period'!AE40*'Factoring table'!$F$9</f>
        <v>0.34200000000000003</v>
      </c>
      <c r="E41" s="13">
        <f>'time period'!AF40*'Factoring table'!$F$9</f>
        <v>0</v>
      </c>
      <c r="F41" s="13">
        <f>'time period'!AG40*'Factoring table'!$F$9</f>
        <v>0</v>
      </c>
      <c r="G41" s="13">
        <f>'time period'!AH40*'Factoring table'!$F$9</f>
        <v>0</v>
      </c>
      <c r="H41" s="13">
        <f>'time period'!AI40*'Factoring table'!$F$9</f>
        <v>0</v>
      </c>
      <c r="I41" s="13">
        <f>'time period'!AJ40*'Factoring table'!$F$9</f>
        <v>0</v>
      </c>
      <c r="J41" s="13">
        <f>'time period'!AK40*'Factoring table'!$F$9</f>
        <v>0</v>
      </c>
      <c r="K41" s="13">
        <f>'time period'!AL40*'Factoring table'!$F$9</f>
        <v>270.69300000000004</v>
      </c>
      <c r="L41" s="13">
        <f>'time period'!AM40*'Factoring table'!$F$9</f>
        <v>1910.5830000000001</v>
      </c>
      <c r="M41" s="13">
        <f>'time period'!AN40*'Factoring table'!$F$9</f>
        <v>70.794000000000011</v>
      </c>
      <c r="O41">
        <v>10</v>
      </c>
      <c r="P41" s="13">
        <f>'time period'!AD40*'Factoring table'!$F$10</f>
        <v>2.7360000000000002</v>
      </c>
      <c r="Q41" s="13">
        <f>'time period'!AE40*'Factoring table'!$F$10</f>
        <v>0.34200000000000003</v>
      </c>
      <c r="R41" s="13">
        <f>'time period'!AF40*'Factoring table'!$F$10</f>
        <v>0</v>
      </c>
      <c r="S41" s="13">
        <f>'time period'!AG40*'Factoring table'!$F$10</f>
        <v>0</v>
      </c>
      <c r="T41" s="13">
        <f>'time period'!AH40*'Factoring table'!$F$10</f>
        <v>0</v>
      </c>
      <c r="U41" s="13">
        <f>'time period'!AI40*'Factoring table'!$F$10</f>
        <v>0</v>
      </c>
      <c r="V41" s="13">
        <f>'time period'!AJ40*'Factoring table'!$F$10</f>
        <v>0</v>
      </c>
      <c r="W41" s="13">
        <f>'time period'!AK40*'Factoring table'!$F$10</f>
        <v>0</v>
      </c>
      <c r="X41" s="13">
        <f>'time period'!AL40*'Factoring table'!$F$10</f>
        <v>270.69300000000004</v>
      </c>
      <c r="Y41" s="13">
        <f>'time period'!AM40*'Factoring table'!$F$10</f>
        <v>1910.5830000000001</v>
      </c>
      <c r="Z41" s="13">
        <f>'time period'!AN40*'Factoring table'!$F$10</f>
        <v>70.794000000000011</v>
      </c>
      <c r="AB41">
        <v>10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20.862000000000002</v>
      </c>
      <c r="AL41" s="13">
        <v>1910.5830000000001</v>
      </c>
      <c r="AM41" s="13">
        <v>7.1820000000000004</v>
      </c>
      <c r="AO41">
        <v>10</v>
      </c>
      <c r="AP41" s="13">
        <f t="shared" si="3"/>
        <v>2.7360000000000002</v>
      </c>
      <c r="AQ41" s="13">
        <f t="shared" si="3"/>
        <v>0.34200000000000003</v>
      </c>
      <c r="AR41" s="13">
        <f t="shared" si="3"/>
        <v>0</v>
      </c>
      <c r="AS41" s="13">
        <f t="shared" si="3"/>
        <v>0</v>
      </c>
      <c r="AT41" s="13">
        <f t="shared" si="3"/>
        <v>0</v>
      </c>
      <c r="AU41" s="13">
        <f t="shared" si="3"/>
        <v>0</v>
      </c>
      <c r="AV41" s="13">
        <f t="shared" si="3"/>
        <v>0</v>
      </c>
      <c r="AW41" s="13">
        <f t="shared" si="3"/>
        <v>0</v>
      </c>
      <c r="AX41" s="13">
        <f t="shared" si="3"/>
        <v>291.55500000000006</v>
      </c>
      <c r="AY41" s="13">
        <f t="shared" si="3"/>
        <v>3821.1660000000002</v>
      </c>
      <c r="AZ41" s="13">
        <f t="shared" si="3"/>
        <v>77.976000000000013</v>
      </c>
    </row>
    <row r="42" spans="2:52" x14ac:dyDescent="0.3">
      <c r="B42">
        <v>11</v>
      </c>
      <c r="C42" s="13">
        <f>'time period'!AD41*'Factoring table'!$F$9</f>
        <v>309.85200000000003</v>
      </c>
      <c r="D42" s="13">
        <f>'time period'!AE41*'Factoring table'!$F$9</f>
        <v>0.85500000000000009</v>
      </c>
      <c r="E42" s="13">
        <f>'time period'!AF41*'Factoring table'!$F$9</f>
        <v>0</v>
      </c>
      <c r="F42" s="13">
        <f>'time period'!AG41*'Factoring table'!$F$9</f>
        <v>0</v>
      </c>
      <c r="G42" s="13">
        <f>'time period'!AH41*'Factoring table'!$F$9</f>
        <v>0</v>
      </c>
      <c r="H42" s="13">
        <f>'time period'!AI41*'Factoring table'!$F$9</f>
        <v>0</v>
      </c>
      <c r="I42" s="13">
        <f>'time period'!AJ41*'Factoring table'!$F$9</f>
        <v>0</v>
      </c>
      <c r="J42" s="13">
        <f>'time period'!AK41*'Factoring table'!$F$9</f>
        <v>0.68400000000000005</v>
      </c>
      <c r="K42" s="13">
        <f>'time period'!AL41*'Factoring table'!$F$9</f>
        <v>1630.6560000000002</v>
      </c>
      <c r="L42" s="13">
        <f>'time period'!AM41*'Factoring table'!$F$9</f>
        <v>7.1820000000000004</v>
      </c>
      <c r="M42" s="13">
        <f>'time period'!AN41*'Factoring table'!$F$9</f>
        <v>889.88400000000001</v>
      </c>
      <c r="O42">
        <v>11</v>
      </c>
      <c r="P42" s="13">
        <f>'time period'!AD41*'Factoring table'!$F$10</f>
        <v>309.85200000000003</v>
      </c>
      <c r="Q42" s="13">
        <f>'time period'!AE41*'Factoring table'!$F$10</f>
        <v>0.85500000000000009</v>
      </c>
      <c r="R42" s="13">
        <f>'time period'!AF41*'Factoring table'!$F$10</f>
        <v>0</v>
      </c>
      <c r="S42" s="13">
        <f>'time period'!AG41*'Factoring table'!$F$10</f>
        <v>0</v>
      </c>
      <c r="T42" s="13">
        <f>'time period'!AH41*'Factoring table'!$F$10</f>
        <v>0</v>
      </c>
      <c r="U42" s="13">
        <f>'time period'!AI41*'Factoring table'!$F$10</f>
        <v>0</v>
      </c>
      <c r="V42" s="13">
        <f>'time period'!AJ41*'Factoring table'!$F$10</f>
        <v>0</v>
      </c>
      <c r="W42" s="13">
        <f>'time period'!AK41*'Factoring table'!$F$10</f>
        <v>0.68400000000000005</v>
      </c>
      <c r="X42" s="13">
        <f>'time period'!AL41*'Factoring table'!$F$10</f>
        <v>1630.6560000000002</v>
      </c>
      <c r="Y42" s="13">
        <f>'time period'!AM41*'Factoring table'!$F$10</f>
        <v>7.1820000000000004</v>
      </c>
      <c r="Z42" s="13">
        <f>'time period'!AN41*'Factoring table'!$F$10</f>
        <v>889.88400000000001</v>
      </c>
      <c r="AB42">
        <v>11</v>
      </c>
      <c r="AC42" s="13">
        <v>4.617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967.34700000000009</v>
      </c>
      <c r="AL42" s="13">
        <v>70.794000000000011</v>
      </c>
      <c r="AM42" s="13">
        <v>889.88400000000001</v>
      </c>
      <c r="AO42">
        <v>11</v>
      </c>
      <c r="AP42" s="13">
        <f t="shared" si="3"/>
        <v>314.46900000000005</v>
      </c>
      <c r="AQ42" s="13">
        <f t="shared" si="3"/>
        <v>0.85500000000000009</v>
      </c>
      <c r="AR42" s="13">
        <f t="shared" si="3"/>
        <v>0</v>
      </c>
      <c r="AS42" s="13">
        <f t="shared" si="3"/>
        <v>0</v>
      </c>
      <c r="AT42" s="13">
        <f t="shared" si="3"/>
        <v>0</v>
      </c>
      <c r="AU42" s="13">
        <f t="shared" si="3"/>
        <v>0</v>
      </c>
      <c r="AV42" s="13">
        <f t="shared" si="3"/>
        <v>0</v>
      </c>
      <c r="AW42" s="13">
        <f t="shared" si="3"/>
        <v>0.68400000000000005</v>
      </c>
      <c r="AX42" s="13">
        <f t="shared" si="3"/>
        <v>2598.0030000000002</v>
      </c>
      <c r="AY42" s="13">
        <f t="shared" si="3"/>
        <v>77.976000000000013</v>
      </c>
      <c r="AZ42" s="13">
        <f t="shared" si="3"/>
        <v>1779.768</v>
      </c>
    </row>
    <row r="45" spans="2:52" x14ac:dyDescent="0.3">
      <c r="B45" t="s">
        <v>15</v>
      </c>
      <c r="C45">
        <v>1</v>
      </c>
      <c r="D45">
        <v>2</v>
      </c>
      <c r="E45">
        <v>3</v>
      </c>
      <c r="F45">
        <v>4</v>
      </c>
      <c r="G45">
        <v>5</v>
      </c>
      <c r="H45">
        <v>6</v>
      </c>
      <c r="I45">
        <v>7</v>
      </c>
      <c r="J45">
        <v>8</v>
      </c>
      <c r="K45">
        <v>9</v>
      </c>
      <c r="L45">
        <v>10</v>
      </c>
      <c r="M45">
        <v>11</v>
      </c>
      <c r="O45" t="s">
        <v>15</v>
      </c>
      <c r="P45">
        <v>1</v>
      </c>
      <c r="Q45">
        <v>2</v>
      </c>
      <c r="R45">
        <v>3</v>
      </c>
      <c r="S45">
        <v>4</v>
      </c>
      <c r="T45">
        <v>5</v>
      </c>
      <c r="U45">
        <v>6</v>
      </c>
      <c r="V45">
        <v>7</v>
      </c>
      <c r="W45">
        <v>8</v>
      </c>
      <c r="X45">
        <v>9</v>
      </c>
      <c r="Y45">
        <v>10</v>
      </c>
      <c r="Z45">
        <v>11</v>
      </c>
      <c r="AB45" t="s">
        <v>15</v>
      </c>
      <c r="AC45">
        <v>1</v>
      </c>
      <c r="AD45">
        <v>2</v>
      </c>
      <c r="AE45">
        <v>3</v>
      </c>
      <c r="AF45">
        <v>4</v>
      </c>
      <c r="AG45">
        <v>5</v>
      </c>
      <c r="AH45">
        <v>6</v>
      </c>
      <c r="AI45">
        <v>7</v>
      </c>
      <c r="AJ45">
        <v>8</v>
      </c>
      <c r="AK45">
        <v>9</v>
      </c>
      <c r="AL45">
        <v>10</v>
      </c>
      <c r="AM45">
        <v>11</v>
      </c>
      <c r="AO45" t="s">
        <v>15</v>
      </c>
      <c r="AP45">
        <v>1</v>
      </c>
      <c r="AQ45">
        <v>2</v>
      </c>
      <c r="AR45">
        <v>3</v>
      </c>
      <c r="AS45">
        <v>4</v>
      </c>
      <c r="AT45">
        <v>5</v>
      </c>
      <c r="AU45">
        <v>6</v>
      </c>
      <c r="AV45">
        <v>7</v>
      </c>
      <c r="AW45">
        <v>8</v>
      </c>
      <c r="AX45">
        <v>9</v>
      </c>
      <c r="AY45">
        <v>10</v>
      </c>
      <c r="AZ45">
        <v>11</v>
      </c>
    </row>
    <row r="46" spans="2:52" x14ac:dyDescent="0.3">
      <c r="B46">
        <v>1</v>
      </c>
      <c r="C46" s="13">
        <f>'time period'!AD45*'Factoring table'!$H$9</f>
        <v>22829.140500000001</v>
      </c>
      <c r="D46" s="13">
        <f>'time period'!AE45*'Factoring table'!$H$9</f>
        <v>518.10149999999999</v>
      </c>
      <c r="E46" s="13">
        <f>'time period'!AF45*'Factoring table'!$H$9</f>
        <v>0</v>
      </c>
      <c r="F46" s="13">
        <f>'time period'!AG45*'Factoring table'!$H$9</f>
        <v>3.339</v>
      </c>
      <c r="G46" s="13">
        <f>'time period'!AH45*'Factoring table'!$H$9</f>
        <v>7.9500000000000001E-2</v>
      </c>
      <c r="H46" s="13">
        <f>'time period'!AI45*'Factoring table'!$H$9</f>
        <v>11.766</v>
      </c>
      <c r="I46" s="13">
        <f>'time period'!AJ45*'Factoring table'!$H$9</f>
        <v>0</v>
      </c>
      <c r="J46" s="13">
        <f>'time period'!AK45*'Factoring table'!$H$9</f>
        <v>2.544</v>
      </c>
      <c r="K46" s="13">
        <f>'time period'!AL45*'Factoring table'!$H$9</f>
        <v>0.23849999999999999</v>
      </c>
      <c r="L46" s="13">
        <f>'time period'!AM45*'Factoring table'!$H$9</f>
        <v>0</v>
      </c>
      <c r="M46" s="13">
        <f>'time period'!AN45*'Factoring table'!$H$9</f>
        <v>1.07325</v>
      </c>
      <c r="O46">
        <v>1</v>
      </c>
      <c r="P46" s="13">
        <f>'time period'!AD45*'Factoring table'!$H$10</f>
        <v>129365.12950000001</v>
      </c>
      <c r="Q46" s="13">
        <f>'time period'!AE45*'Factoring table'!$H$10</f>
        <v>2935.9085</v>
      </c>
      <c r="R46" s="13">
        <f>'time period'!AF45*'Factoring table'!$H$10</f>
        <v>0</v>
      </c>
      <c r="S46" s="13">
        <f>'time period'!AG45*'Factoring table'!$H$10</f>
        <v>18.920999999999999</v>
      </c>
      <c r="T46" s="13">
        <f>'time period'!AH45*'Factoring table'!$H$10</f>
        <v>0.45050000000000001</v>
      </c>
      <c r="U46" s="13">
        <f>'time period'!AI45*'Factoring table'!$H$10</f>
        <v>66.673999999999992</v>
      </c>
      <c r="V46" s="13">
        <f>'time period'!AJ45*'Factoring table'!$H$10</f>
        <v>0</v>
      </c>
      <c r="W46" s="13">
        <f>'time period'!AK45*'Factoring table'!$H$10</f>
        <v>14.416</v>
      </c>
      <c r="X46" s="13">
        <f>'time period'!AL45*'Factoring table'!$H$10</f>
        <v>1.3514999999999999</v>
      </c>
      <c r="Y46" s="13">
        <f>'time period'!AM45*'Factoring table'!$H$10</f>
        <v>0</v>
      </c>
      <c r="Z46" s="13">
        <f>'time period'!AN45*'Factoring table'!$H$10</f>
        <v>6.0817500000000004</v>
      </c>
      <c r="AB46">
        <v>1</v>
      </c>
      <c r="AC46" s="13">
        <f t="array" ref="AC46:AM56">TRANSPOSE(P46:Z56)</f>
        <v>129365.12950000001</v>
      </c>
      <c r="AD46" s="13">
        <v>304.53800000000001</v>
      </c>
      <c r="AE46" s="13">
        <v>1.1262500000000002</v>
      </c>
      <c r="AF46" s="13">
        <v>5.8565000000000005</v>
      </c>
      <c r="AG46" s="13">
        <v>6.9827499999999993</v>
      </c>
      <c r="AH46" s="13">
        <v>0.22525000000000001</v>
      </c>
      <c r="AI46" s="13">
        <v>0</v>
      </c>
      <c r="AJ46" s="13">
        <v>318.95400000000001</v>
      </c>
      <c r="AK46" s="13">
        <v>361.30099999999999</v>
      </c>
      <c r="AL46" s="13">
        <v>3.6040000000000001</v>
      </c>
      <c r="AM46" s="13">
        <v>408.15300000000002</v>
      </c>
      <c r="AO46">
        <v>1</v>
      </c>
      <c r="AP46" s="13">
        <f t="shared" ref="AP46:AZ56" si="4">AC46+C46</f>
        <v>152194.27000000002</v>
      </c>
      <c r="AQ46" s="13">
        <f t="shared" si="4"/>
        <v>822.6395</v>
      </c>
      <c r="AR46" s="13">
        <f t="shared" si="4"/>
        <v>1.1262500000000002</v>
      </c>
      <c r="AS46" s="13">
        <f t="shared" si="4"/>
        <v>9.1955000000000009</v>
      </c>
      <c r="AT46" s="13">
        <f t="shared" si="4"/>
        <v>7.0622499999999997</v>
      </c>
      <c r="AU46" s="13">
        <f t="shared" si="4"/>
        <v>11.991250000000001</v>
      </c>
      <c r="AV46" s="13">
        <f t="shared" si="4"/>
        <v>0</v>
      </c>
      <c r="AW46" s="13">
        <f t="shared" si="4"/>
        <v>321.49799999999999</v>
      </c>
      <c r="AX46" s="13">
        <f t="shared" si="4"/>
        <v>361.53949999999998</v>
      </c>
      <c r="AY46" s="13">
        <f t="shared" si="4"/>
        <v>3.6040000000000001</v>
      </c>
      <c r="AZ46" s="13">
        <f t="shared" si="4"/>
        <v>409.22624999999999</v>
      </c>
    </row>
    <row r="47" spans="2:52" ht="15" thickBot="1" x14ac:dyDescent="0.35">
      <c r="B47">
        <v>2</v>
      </c>
      <c r="C47" s="13">
        <f>'time period'!AD46*'Factoring table'!$H$9</f>
        <v>53.742000000000004</v>
      </c>
      <c r="D47" s="13">
        <f>'time period'!AE46*'Factoring table'!$H$9</f>
        <v>3687.4485</v>
      </c>
      <c r="E47" s="13">
        <f>'time period'!AF46*'Factoring table'!$H$9</f>
        <v>0.35775000000000001</v>
      </c>
      <c r="F47" s="13">
        <f>'time period'!AG46*'Factoring table'!$H$9</f>
        <v>329.84550000000002</v>
      </c>
      <c r="G47" s="13">
        <f>'time period'!AH46*'Factoring table'!$H$9</f>
        <v>0.39750000000000002</v>
      </c>
      <c r="H47" s="13">
        <f>'time period'!AI46*'Factoring table'!$H$9</f>
        <v>10.7325</v>
      </c>
      <c r="I47" s="13">
        <f>'time period'!AJ46*'Factoring table'!$H$9</f>
        <v>0.55649999999999999</v>
      </c>
      <c r="J47" s="13">
        <f>'time period'!AK46*'Factoring table'!$H$9</f>
        <v>6.9562499999999998</v>
      </c>
      <c r="K47" s="13">
        <f>'time period'!AL46*'Factoring table'!$H$9</f>
        <v>3.9750000000000001E-2</v>
      </c>
      <c r="L47" s="13">
        <f>'time period'!AM46*'Factoring table'!$H$9</f>
        <v>0</v>
      </c>
      <c r="M47" s="13">
        <f>'time period'!AN46*'Factoring table'!$H$9</f>
        <v>0</v>
      </c>
      <c r="O47">
        <v>2</v>
      </c>
      <c r="P47" s="13">
        <f>'time period'!AD46*'Factoring table'!$H$10</f>
        <v>304.53800000000001</v>
      </c>
      <c r="Q47" s="13">
        <f>'time period'!AE46*'Factoring table'!$H$10</f>
        <v>20895.541499999999</v>
      </c>
      <c r="R47" s="13">
        <f>'time period'!AF46*'Factoring table'!$H$10</f>
        <v>2.02725</v>
      </c>
      <c r="S47" s="13">
        <f>'time period'!AG46*'Factoring table'!$H$10</f>
        <v>1869.1245000000001</v>
      </c>
      <c r="T47" s="13">
        <f>'time period'!AH46*'Factoring table'!$H$10</f>
        <v>2.2525000000000004</v>
      </c>
      <c r="U47" s="13">
        <f>'time period'!AI46*'Factoring table'!$H$10</f>
        <v>60.817499999999995</v>
      </c>
      <c r="V47" s="13">
        <f>'time period'!AJ46*'Factoring table'!$H$10</f>
        <v>3.1534999999999997</v>
      </c>
      <c r="W47" s="13">
        <f>'time period'!AK46*'Factoring table'!$H$10</f>
        <v>39.418749999999996</v>
      </c>
      <c r="X47" s="13">
        <f>'time period'!AL46*'Factoring table'!$H$10</f>
        <v>0.22525000000000001</v>
      </c>
      <c r="Y47" s="13">
        <f>'time period'!AM46*'Factoring table'!$H$10</f>
        <v>0</v>
      </c>
      <c r="Z47" s="13">
        <f>'time period'!AN46*'Factoring table'!$H$10</f>
        <v>0</v>
      </c>
      <c r="AB47">
        <v>2</v>
      </c>
      <c r="AC47" s="13">
        <v>2935.9085</v>
      </c>
      <c r="AD47" s="13">
        <v>20895.541499999999</v>
      </c>
      <c r="AE47" s="13">
        <v>119.83300000000001</v>
      </c>
      <c r="AF47" s="13">
        <v>4744.6660000000002</v>
      </c>
      <c r="AG47" s="13">
        <v>319.62975</v>
      </c>
      <c r="AH47" s="13">
        <v>2.9282500000000002</v>
      </c>
      <c r="AI47" s="13">
        <v>15.091750000000001</v>
      </c>
      <c r="AJ47" s="13">
        <v>3593.1880000000006</v>
      </c>
      <c r="AK47" s="13">
        <v>445.76975000000004</v>
      </c>
      <c r="AL47" s="13">
        <v>0.45050000000000001</v>
      </c>
      <c r="AM47" s="13">
        <v>1.1262500000000002</v>
      </c>
      <c r="AO47">
        <v>2</v>
      </c>
      <c r="AP47" s="13">
        <f t="shared" si="4"/>
        <v>2989.6505000000002</v>
      </c>
      <c r="AQ47" s="13">
        <f t="shared" si="4"/>
        <v>24582.989999999998</v>
      </c>
      <c r="AR47" s="13">
        <f t="shared" si="4"/>
        <v>120.19075000000001</v>
      </c>
      <c r="AS47" s="13">
        <f t="shared" si="4"/>
        <v>5074.5115000000005</v>
      </c>
      <c r="AT47" s="13">
        <f t="shared" si="4"/>
        <v>320.02724999999998</v>
      </c>
      <c r="AU47" s="13">
        <f t="shared" si="4"/>
        <v>13.66075</v>
      </c>
      <c r="AV47" s="13">
        <f t="shared" si="4"/>
        <v>15.648250000000001</v>
      </c>
      <c r="AW47" s="13">
        <f t="shared" si="4"/>
        <v>3600.1442500000007</v>
      </c>
      <c r="AX47" s="13">
        <f t="shared" si="4"/>
        <v>445.80950000000007</v>
      </c>
      <c r="AY47" s="13">
        <f t="shared" si="4"/>
        <v>0.45050000000000001</v>
      </c>
      <c r="AZ47" s="13">
        <f t="shared" si="4"/>
        <v>1.1262500000000002</v>
      </c>
    </row>
    <row r="48" spans="2:52" ht="15" thickBot="1" x14ac:dyDescent="0.35">
      <c r="B48" s="12">
        <v>3</v>
      </c>
      <c r="C48" s="13">
        <f>'time period'!AD47*'Factoring table'!$H$9</f>
        <v>0.19875000000000001</v>
      </c>
      <c r="D48" s="13">
        <f>'time period'!AE47*'Factoring table'!$H$9</f>
        <v>21.147000000000002</v>
      </c>
      <c r="E48" s="13">
        <f>'time period'!AF47*'Factoring table'!$H$9</f>
        <v>117.06375</v>
      </c>
      <c r="F48" s="13">
        <f>'time period'!AG47*'Factoring table'!$H$9</f>
        <v>2.3849999999999998</v>
      </c>
      <c r="G48" s="13">
        <f>'time period'!AH47*'Factoring table'!$H$9</f>
        <v>119.84625</v>
      </c>
      <c r="H48" s="13">
        <f>'time period'!AI47*'Factoring table'!$H$9</f>
        <v>0</v>
      </c>
      <c r="I48" s="13">
        <f>'time period'!AJ47*'Factoring table'!$H$9</f>
        <v>0</v>
      </c>
      <c r="J48" s="13">
        <f>'time period'!AK47*'Factoring table'!$H$9</f>
        <v>36.887999999999998</v>
      </c>
      <c r="K48" s="13">
        <f>'time period'!AL47*'Factoring table'!$H$9</f>
        <v>0</v>
      </c>
      <c r="L48" s="13">
        <f>'time period'!AM47*'Factoring table'!$H$9</f>
        <v>0</v>
      </c>
      <c r="M48" s="13">
        <f>'time period'!AN47*'Factoring table'!$H$9</f>
        <v>0</v>
      </c>
      <c r="O48" s="12">
        <v>3</v>
      </c>
      <c r="P48" s="13">
        <f>'time period'!AD47*'Factoring table'!$H$10</f>
        <v>1.1262500000000002</v>
      </c>
      <c r="Q48" s="13">
        <f>'time period'!AE47*'Factoring table'!$H$10</f>
        <v>119.83300000000001</v>
      </c>
      <c r="R48" s="13">
        <f>'time period'!AF47*'Factoring table'!$H$10</f>
        <v>663.36125000000004</v>
      </c>
      <c r="S48" s="13">
        <f>'time period'!AG47*'Factoring table'!$H$10</f>
        <v>13.515000000000001</v>
      </c>
      <c r="T48" s="13">
        <f>'time period'!AH47*'Factoring table'!$H$10</f>
        <v>679.12874999999997</v>
      </c>
      <c r="U48" s="13">
        <f>'time period'!AI47*'Factoring table'!$H$10</f>
        <v>0</v>
      </c>
      <c r="V48" s="13">
        <f>'time period'!AJ47*'Factoring table'!$H$10</f>
        <v>0</v>
      </c>
      <c r="W48" s="13">
        <f>'time period'!AK47*'Factoring table'!$H$10</f>
        <v>209.03200000000001</v>
      </c>
      <c r="X48" s="13">
        <f>'time period'!AL47*'Factoring table'!$H$10</f>
        <v>0</v>
      </c>
      <c r="Y48" s="13">
        <f>'time period'!AM47*'Factoring table'!$H$10</f>
        <v>0</v>
      </c>
      <c r="Z48" s="13">
        <f>'time period'!AN47*'Factoring table'!$H$10</f>
        <v>0</v>
      </c>
      <c r="AB48" s="12">
        <v>3</v>
      </c>
      <c r="AC48" s="13">
        <v>0</v>
      </c>
      <c r="AD48" s="13">
        <v>2.02725</v>
      </c>
      <c r="AE48" s="13">
        <v>663.36125000000004</v>
      </c>
      <c r="AF48" s="13">
        <v>0</v>
      </c>
      <c r="AG48" s="13">
        <v>1369.0695000000001</v>
      </c>
      <c r="AH48" s="13">
        <v>0</v>
      </c>
      <c r="AI48" s="13">
        <v>0</v>
      </c>
      <c r="AJ48" s="13">
        <v>515.37200000000007</v>
      </c>
      <c r="AK48" s="13">
        <v>3.6040000000000001</v>
      </c>
      <c r="AL48" s="13">
        <v>0</v>
      </c>
      <c r="AM48" s="13">
        <v>0</v>
      </c>
      <c r="AO48" s="12">
        <v>3</v>
      </c>
      <c r="AP48" s="13">
        <f t="shared" si="4"/>
        <v>0.19875000000000001</v>
      </c>
      <c r="AQ48" s="13">
        <f t="shared" si="4"/>
        <v>23.174250000000001</v>
      </c>
      <c r="AR48" s="13">
        <f t="shared" si="4"/>
        <v>780.42500000000007</v>
      </c>
      <c r="AS48" s="13">
        <f t="shared" si="4"/>
        <v>2.3849999999999998</v>
      </c>
      <c r="AT48" s="13">
        <f t="shared" si="4"/>
        <v>1488.9157500000001</v>
      </c>
      <c r="AU48" s="13">
        <f t="shared" si="4"/>
        <v>0</v>
      </c>
      <c r="AV48" s="13">
        <f t="shared" si="4"/>
        <v>0</v>
      </c>
      <c r="AW48" s="13">
        <f t="shared" si="4"/>
        <v>552.2600000000001</v>
      </c>
      <c r="AX48" s="13">
        <f t="shared" si="4"/>
        <v>3.6040000000000001</v>
      </c>
      <c r="AY48" s="13">
        <f t="shared" si="4"/>
        <v>0</v>
      </c>
      <c r="AZ48" s="13">
        <f t="shared" si="4"/>
        <v>0</v>
      </c>
    </row>
    <row r="49" spans="2:52" x14ac:dyDescent="0.3">
      <c r="B49">
        <v>4</v>
      </c>
      <c r="C49" s="13">
        <f>'time period'!AD48*'Factoring table'!$H$9</f>
        <v>1.0335000000000001</v>
      </c>
      <c r="D49" s="13">
        <f>'time period'!AE48*'Factoring table'!$H$9</f>
        <v>837.29399999999998</v>
      </c>
      <c r="E49" s="13">
        <f>'time period'!AF48*'Factoring table'!$H$9</f>
        <v>0</v>
      </c>
      <c r="F49" s="13">
        <f>'time period'!AG48*'Factoring table'!$H$9</f>
        <v>685.76700000000005</v>
      </c>
      <c r="G49" s="13">
        <f>'time period'!AH48*'Factoring table'!$H$9</f>
        <v>1.59</v>
      </c>
      <c r="H49" s="13">
        <f>'time period'!AI48*'Factoring table'!$H$9</f>
        <v>10.4145</v>
      </c>
      <c r="I49" s="13">
        <f>'time period'!AJ48*'Factoring table'!$H$9</f>
        <v>547.19849999999997</v>
      </c>
      <c r="J49" s="13">
        <f>'time period'!AK48*'Factoring table'!$H$9</f>
        <v>0.23849999999999999</v>
      </c>
      <c r="K49" s="13">
        <f>'time period'!AL48*'Factoring table'!$H$9</f>
        <v>0</v>
      </c>
      <c r="L49" s="13">
        <f>'time period'!AM48*'Factoring table'!$H$9</f>
        <v>0</v>
      </c>
      <c r="M49" s="13">
        <f>'time period'!AN48*'Factoring table'!$H$9</f>
        <v>0</v>
      </c>
      <c r="O49">
        <v>4</v>
      </c>
      <c r="P49" s="13">
        <f>'time period'!AD48*'Factoring table'!$H$10</f>
        <v>5.8565000000000005</v>
      </c>
      <c r="Q49" s="13">
        <f>'time period'!AE48*'Factoring table'!$H$10</f>
        <v>4744.6660000000002</v>
      </c>
      <c r="R49" s="13">
        <f>'time period'!AF48*'Factoring table'!$H$10</f>
        <v>0</v>
      </c>
      <c r="S49" s="13">
        <f>'time period'!AG48*'Factoring table'!$H$10</f>
        <v>3886.0130000000004</v>
      </c>
      <c r="T49" s="13">
        <f>'time period'!AH48*'Factoring table'!$H$10</f>
        <v>9.0100000000000016</v>
      </c>
      <c r="U49" s="13">
        <f>'time period'!AI48*'Factoring table'!$H$10</f>
        <v>59.015500000000003</v>
      </c>
      <c r="V49" s="13">
        <f>'time period'!AJ48*'Factoring table'!$H$10</f>
        <v>3100.7915000000003</v>
      </c>
      <c r="W49" s="13">
        <f>'time period'!AK48*'Factoring table'!$H$10</f>
        <v>1.3514999999999999</v>
      </c>
      <c r="X49" s="13">
        <f>'time period'!AL48*'Factoring table'!$H$10</f>
        <v>0</v>
      </c>
      <c r="Y49" s="13">
        <f>'time period'!AM48*'Factoring table'!$H$10</f>
        <v>0</v>
      </c>
      <c r="Z49" s="13">
        <f>'time period'!AN48*'Factoring table'!$H$10</f>
        <v>0</v>
      </c>
      <c r="AB49">
        <v>4</v>
      </c>
      <c r="AC49" s="13">
        <v>18.920999999999999</v>
      </c>
      <c r="AD49" s="13">
        <v>1869.1245000000001</v>
      </c>
      <c r="AE49" s="13">
        <v>13.515000000000001</v>
      </c>
      <c r="AF49" s="13">
        <v>3886.0130000000004</v>
      </c>
      <c r="AG49" s="13">
        <v>309.04300000000001</v>
      </c>
      <c r="AH49" s="13">
        <v>0.22525000000000001</v>
      </c>
      <c r="AI49" s="13">
        <v>4921.7124999999996</v>
      </c>
      <c r="AJ49" s="13">
        <v>20.723000000000003</v>
      </c>
      <c r="AK49" s="13">
        <v>9.0100000000000016</v>
      </c>
      <c r="AL49" s="13">
        <v>0</v>
      </c>
      <c r="AM49" s="13">
        <v>0</v>
      </c>
      <c r="AO49">
        <v>4</v>
      </c>
      <c r="AP49" s="13">
        <f t="shared" si="4"/>
        <v>19.954499999999999</v>
      </c>
      <c r="AQ49" s="13">
        <f t="shared" si="4"/>
        <v>2706.4185000000002</v>
      </c>
      <c r="AR49" s="13">
        <f t="shared" si="4"/>
        <v>13.515000000000001</v>
      </c>
      <c r="AS49" s="13">
        <f t="shared" si="4"/>
        <v>4571.7800000000007</v>
      </c>
      <c r="AT49" s="13">
        <f t="shared" si="4"/>
        <v>310.63299999999998</v>
      </c>
      <c r="AU49" s="13">
        <f t="shared" si="4"/>
        <v>10.639750000000001</v>
      </c>
      <c r="AV49" s="13">
        <f t="shared" si="4"/>
        <v>5468.9110000000001</v>
      </c>
      <c r="AW49" s="13">
        <f t="shared" si="4"/>
        <v>20.961500000000001</v>
      </c>
      <c r="AX49" s="13">
        <f t="shared" si="4"/>
        <v>9.0100000000000016</v>
      </c>
      <c r="AY49" s="13">
        <f t="shared" si="4"/>
        <v>0</v>
      </c>
      <c r="AZ49" s="13">
        <f t="shared" si="4"/>
        <v>0</v>
      </c>
    </row>
    <row r="50" spans="2:52" x14ac:dyDescent="0.3">
      <c r="B50">
        <v>5</v>
      </c>
      <c r="C50" s="13">
        <f>'time period'!AD49*'Factoring table'!$H$9</f>
        <v>1.2322499999999998</v>
      </c>
      <c r="D50" s="13">
        <f>'time period'!AE49*'Factoring table'!$H$9</f>
        <v>56.405250000000002</v>
      </c>
      <c r="E50" s="13">
        <f>'time period'!AF49*'Factoring table'!$H$9</f>
        <v>241.60050000000001</v>
      </c>
      <c r="F50" s="13">
        <f>'time period'!AG49*'Factoring table'!$H$9</f>
        <v>54.537000000000006</v>
      </c>
      <c r="G50" s="13">
        <f>'time period'!AH49*'Factoring table'!$H$9</f>
        <v>90.90825000000001</v>
      </c>
      <c r="H50" s="13">
        <f>'time period'!AI49*'Factoring table'!$H$9</f>
        <v>3.9750000000000001E-2</v>
      </c>
      <c r="I50" s="13">
        <f>'time period'!AJ49*'Factoring table'!$H$9</f>
        <v>7.9500000000000001E-2</v>
      </c>
      <c r="J50" s="13">
        <f>'time period'!AK49*'Factoring table'!$H$9</f>
        <v>34.22475</v>
      </c>
      <c r="K50" s="13">
        <f>'time period'!AL49*'Factoring table'!$H$9</f>
        <v>0</v>
      </c>
      <c r="L50" s="13">
        <f>'time period'!AM49*'Factoring table'!$H$9</f>
        <v>0</v>
      </c>
      <c r="M50" s="13">
        <f>'time period'!AN49*'Factoring table'!$H$9</f>
        <v>0</v>
      </c>
      <c r="O50">
        <v>5</v>
      </c>
      <c r="P50" s="13">
        <f>'time period'!AD49*'Factoring table'!$H$10</f>
        <v>6.9827499999999993</v>
      </c>
      <c r="Q50" s="13">
        <f>'time period'!AE49*'Factoring table'!$H$10</f>
        <v>319.62975</v>
      </c>
      <c r="R50" s="13">
        <f>'time period'!AF49*'Factoring table'!$H$10</f>
        <v>1369.0695000000001</v>
      </c>
      <c r="S50" s="13">
        <f>'time period'!AG49*'Factoring table'!$H$10</f>
        <v>309.04300000000001</v>
      </c>
      <c r="T50" s="13">
        <f>'time period'!AH49*'Factoring table'!$H$10</f>
        <v>515.14675</v>
      </c>
      <c r="U50" s="13">
        <f>'time period'!AI49*'Factoring table'!$H$10</f>
        <v>0.22525000000000001</v>
      </c>
      <c r="V50" s="13">
        <f>'time period'!AJ49*'Factoring table'!$H$10</f>
        <v>0.45050000000000001</v>
      </c>
      <c r="W50" s="13">
        <f>'time period'!AK49*'Factoring table'!$H$10</f>
        <v>193.94025000000002</v>
      </c>
      <c r="X50" s="13">
        <f>'time period'!AL49*'Factoring table'!$H$10</f>
        <v>0</v>
      </c>
      <c r="Y50" s="13">
        <f>'time period'!AM49*'Factoring table'!$H$10</f>
        <v>0</v>
      </c>
      <c r="Z50" s="13">
        <f>'time period'!AN49*'Factoring table'!$H$10</f>
        <v>0</v>
      </c>
      <c r="AB50">
        <v>5</v>
      </c>
      <c r="AC50" s="13">
        <v>0.45050000000000001</v>
      </c>
      <c r="AD50" s="13">
        <v>2.2525000000000004</v>
      </c>
      <c r="AE50" s="13">
        <v>679.12874999999997</v>
      </c>
      <c r="AF50" s="13">
        <v>9.0100000000000016</v>
      </c>
      <c r="AG50" s="13">
        <v>515.14675</v>
      </c>
      <c r="AH50" s="13">
        <v>0</v>
      </c>
      <c r="AI50" s="13">
        <v>0</v>
      </c>
      <c r="AJ50" s="13">
        <v>101.3625</v>
      </c>
      <c r="AK50" s="13">
        <v>0.22525000000000001</v>
      </c>
      <c r="AL50" s="13">
        <v>0</v>
      </c>
      <c r="AM50" s="13">
        <v>0</v>
      </c>
      <c r="AO50">
        <v>5</v>
      </c>
      <c r="AP50" s="13">
        <f t="shared" si="4"/>
        <v>1.68275</v>
      </c>
      <c r="AQ50" s="13">
        <f t="shared" si="4"/>
        <v>58.65775</v>
      </c>
      <c r="AR50" s="13">
        <f t="shared" si="4"/>
        <v>920.72924999999998</v>
      </c>
      <c r="AS50" s="13">
        <f t="shared" si="4"/>
        <v>63.547000000000011</v>
      </c>
      <c r="AT50" s="13">
        <f t="shared" si="4"/>
        <v>606.05500000000006</v>
      </c>
      <c r="AU50" s="13">
        <f t="shared" si="4"/>
        <v>3.9750000000000001E-2</v>
      </c>
      <c r="AV50" s="13">
        <f t="shared" si="4"/>
        <v>7.9500000000000001E-2</v>
      </c>
      <c r="AW50" s="13">
        <f t="shared" si="4"/>
        <v>135.58724999999998</v>
      </c>
      <c r="AX50" s="13">
        <f t="shared" si="4"/>
        <v>0.22525000000000001</v>
      </c>
      <c r="AY50" s="13">
        <f t="shared" si="4"/>
        <v>0</v>
      </c>
      <c r="AZ50" s="13">
        <f t="shared" si="4"/>
        <v>0</v>
      </c>
    </row>
    <row r="51" spans="2:52" x14ac:dyDescent="0.3">
      <c r="B51">
        <v>6</v>
      </c>
      <c r="C51" s="13">
        <f>'time period'!AD50*'Factoring table'!$H$9</f>
        <v>3.9750000000000001E-2</v>
      </c>
      <c r="D51" s="13">
        <f>'time period'!AE50*'Factoring table'!$H$9</f>
        <v>0.51675000000000004</v>
      </c>
      <c r="E51" s="13">
        <f>'time period'!AF50*'Factoring table'!$H$9</f>
        <v>0</v>
      </c>
      <c r="F51" s="13">
        <f>'time period'!AG50*'Factoring table'!$H$9</f>
        <v>3.9750000000000001E-2</v>
      </c>
      <c r="G51" s="13">
        <f>'time period'!AH50*'Factoring table'!$H$9</f>
        <v>0</v>
      </c>
      <c r="H51" s="13">
        <f>'time period'!AI50*'Factoring table'!$H$9</f>
        <v>2944.6402499999999</v>
      </c>
      <c r="I51" s="13">
        <f>'time period'!AJ50*'Factoring table'!$H$9</f>
        <v>1.47075</v>
      </c>
      <c r="J51" s="13">
        <f>'time period'!AK50*'Factoring table'!$H$9</f>
        <v>0</v>
      </c>
      <c r="K51" s="13">
        <f>'time period'!AL50*'Factoring table'!$H$9</f>
        <v>0</v>
      </c>
      <c r="L51" s="13">
        <f>'time period'!AM50*'Factoring table'!$H$9</f>
        <v>0</v>
      </c>
      <c r="M51" s="13">
        <f>'time period'!AN50*'Factoring table'!$H$9</f>
        <v>0</v>
      </c>
      <c r="O51">
        <v>6</v>
      </c>
      <c r="P51" s="13">
        <f>'time period'!AD50*'Factoring table'!$H$10</f>
        <v>0.22525000000000001</v>
      </c>
      <c r="Q51" s="13">
        <f>'time period'!AE50*'Factoring table'!$H$10</f>
        <v>2.9282500000000002</v>
      </c>
      <c r="R51" s="13">
        <f>'time period'!AF50*'Factoring table'!$H$10</f>
        <v>0</v>
      </c>
      <c r="S51" s="13">
        <f>'time period'!AG50*'Factoring table'!$H$10</f>
        <v>0.22525000000000001</v>
      </c>
      <c r="T51" s="13">
        <f>'time period'!AH50*'Factoring table'!$H$10</f>
        <v>0</v>
      </c>
      <c r="U51" s="13">
        <f>'time period'!AI50*'Factoring table'!$H$10</f>
        <v>16686.294750000001</v>
      </c>
      <c r="V51" s="13">
        <f>'time period'!AJ50*'Factoring table'!$H$10</f>
        <v>8.334249999999999</v>
      </c>
      <c r="W51" s="13">
        <f>'time period'!AK50*'Factoring table'!$H$10</f>
        <v>0</v>
      </c>
      <c r="X51" s="13">
        <f>'time period'!AL50*'Factoring table'!$H$10</f>
        <v>0</v>
      </c>
      <c r="Y51" s="13">
        <f>'time period'!AM50*'Factoring table'!$H$10</f>
        <v>0</v>
      </c>
      <c r="Z51" s="13">
        <f>'time period'!AN50*'Factoring table'!$H$10</f>
        <v>0</v>
      </c>
      <c r="AB51">
        <v>6</v>
      </c>
      <c r="AC51" s="13">
        <v>66.673999999999992</v>
      </c>
      <c r="AD51" s="13">
        <v>60.817499999999995</v>
      </c>
      <c r="AE51" s="13">
        <v>0</v>
      </c>
      <c r="AF51" s="13">
        <v>59.015500000000003</v>
      </c>
      <c r="AG51" s="13">
        <v>0.22525000000000001</v>
      </c>
      <c r="AH51" s="13">
        <v>16686.294750000001</v>
      </c>
      <c r="AI51" s="13">
        <v>864.28425000000004</v>
      </c>
      <c r="AJ51" s="13">
        <v>4.2797499999999999</v>
      </c>
      <c r="AK51" s="13">
        <v>8.7847500000000007</v>
      </c>
      <c r="AL51" s="13">
        <v>0</v>
      </c>
      <c r="AM51" s="13">
        <v>0</v>
      </c>
      <c r="AO51">
        <v>6</v>
      </c>
      <c r="AP51" s="13">
        <f t="shared" si="4"/>
        <v>66.71374999999999</v>
      </c>
      <c r="AQ51" s="13">
        <f t="shared" si="4"/>
        <v>61.334249999999997</v>
      </c>
      <c r="AR51" s="13">
        <f t="shared" si="4"/>
        <v>0</v>
      </c>
      <c r="AS51" s="13">
        <f t="shared" si="4"/>
        <v>59.055250000000001</v>
      </c>
      <c r="AT51" s="13">
        <f t="shared" si="4"/>
        <v>0.22525000000000001</v>
      </c>
      <c r="AU51" s="13">
        <f t="shared" si="4"/>
        <v>19630.935000000001</v>
      </c>
      <c r="AV51" s="13">
        <f t="shared" si="4"/>
        <v>865.755</v>
      </c>
      <c r="AW51" s="13">
        <f t="shared" si="4"/>
        <v>4.2797499999999999</v>
      </c>
      <c r="AX51" s="13">
        <f t="shared" si="4"/>
        <v>8.7847500000000007</v>
      </c>
      <c r="AY51" s="13">
        <f t="shared" si="4"/>
        <v>0</v>
      </c>
      <c r="AZ51" s="13">
        <f t="shared" si="4"/>
        <v>0</v>
      </c>
    </row>
    <row r="52" spans="2:52" x14ac:dyDescent="0.3">
      <c r="B52">
        <v>7</v>
      </c>
      <c r="C52" s="13">
        <f>'time period'!AD51*'Factoring table'!$H$9</f>
        <v>0</v>
      </c>
      <c r="D52" s="13">
        <f>'time period'!AE51*'Factoring table'!$H$9</f>
        <v>2.6632500000000001</v>
      </c>
      <c r="E52" s="13">
        <f>'time period'!AF51*'Factoring table'!$H$9</f>
        <v>0</v>
      </c>
      <c r="F52" s="13">
        <f>'time period'!AG51*'Factoring table'!$H$9</f>
        <v>868.53750000000002</v>
      </c>
      <c r="G52" s="13">
        <f>'time period'!AH51*'Factoring table'!$H$9</f>
        <v>0</v>
      </c>
      <c r="H52" s="13">
        <f>'time period'!AI51*'Factoring table'!$H$9</f>
        <v>152.52074999999999</v>
      </c>
      <c r="I52" s="13">
        <f>'time period'!AJ51*'Factoring table'!$H$9</f>
        <v>311.322</v>
      </c>
      <c r="J52" s="13">
        <f>'time period'!AK51*'Factoring table'!$H$9</f>
        <v>0</v>
      </c>
      <c r="K52" s="13">
        <f>'time period'!AL51*'Factoring table'!$H$9</f>
        <v>0</v>
      </c>
      <c r="L52" s="13">
        <f>'time period'!AM51*'Factoring table'!$H$9</f>
        <v>0</v>
      </c>
      <c r="M52" s="13">
        <f>'time period'!AN51*'Factoring table'!$H$9</f>
        <v>0</v>
      </c>
      <c r="O52">
        <v>7</v>
      </c>
      <c r="P52" s="13">
        <f>'time period'!AD51*'Factoring table'!$H$10</f>
        <v>0</v>
      </c>
      <c r="Q52" s="13">
        <f>'time period'!AE51*'Factoring table'!$H$10</f>
        <v>15.091750000000001</v>
      </c>
      <c r="R52" s="13">
        <f>'time period'!AF51*'Factoring table'!$H$10</f>
        <v>0</v>
      </c>
      <c r="S52" s="13">
        <f>'time period'!AG51*'Factoring table'!$H$10</f>
        <v>4921.7124999999996</v>
      </c>
      <c r="T52" s="13">
        <f>'time period'!AH51*'Factoring table'!$H$10</f>
        <v>0</v>
      </c>
      <c r="U52" s="13">
        <f>'time period'!AI51*'Factoring table'!$H$10</f>
        <v>864.28425000000004</v>
      </c>
      <c r="V52" s="13">
        <f>'time period'!AJ51*'Factoring table'!$H$10</f>
        <v>1764.1579999999999</v>
      </c>
      <c r="W52" s="13">
        <f>'time period'!AK51*'Factoring table'!$H$10</f>
        <v>0</v>
      </c>
      <c r="X52" s="13">
        <f>'time period'!AL51*'Factoring table'!$H$10</f>
        <v>0</v>
      </c>
      <c r="Y52" s="13">
        <f>'time period'!AM51*'Factoring table'!$H$10</f>
        <v>0</v>
      </c>
      <c r="Z52" s="13">
        <f>'time period'!AN51*'Factoring table'!$H$10</f>
        <v>0</v>
      </c>
      <c r="AB52">
        <v>7</v>
      </c>
      <c r="AC52" s="13">
        <v>0</v>
      </c>
      <c r="AD52" s="13">
        <v>3.1534999999999997</v>
      </c>
      <c r="AE52" s="13">
        <v>0</v>
      </c>
      <c r="AF52" s="13">
        <v>3100.7915000000003</v>
      </c>
      <c r="AG52" s="13">
        <v>0.45050000000000001</v>
      </c>
      <c r="AH52" s="13">
        <v>8.334249999999999</v>
      </c>
      <c r="AI52" s="13">
        <v>1764.1579999999999</v>
      </c>
      <c r="AJ52" s="13">
        <v>0</v>
      </c>
      <c r="AK52" s="13">
        <v>0.45050000000000001</v>
      </c>
      <c r="AL52" s="13">
        <v>0</v>
      </c>
      <c r="AM52" s="13">
        <v>0</v>
      </c>
      <c r="AO52">
        <v>7</v>
      </c>
      <c r="AP52" s="13">
        <f t="shared" si="4"/>
        <v>0</v>
      </c>
      <c r="AQ52" s="13">
        <f t="shared" si="4"/>
        <v>5.8167499999999999</v>
      </c>
      <c r="AR52" s="13">
        <f t="shared" si="4"/>
        <v>0</v>
      </c>
      <c r="AS52" s="13">
        <f t="shared" si="4"/>
        <v>3969.3290000000002</v>
      </c>
      <c r="AT52" s="13">
        <f t="shared" si="4"/>
        <v>0.45050000000000001</v>
      </c>
      <c r="AU52" s="13">
        <f t="shared" si="4"/>
        <v>160.85499999999999</v>
      </c>
      <c r="AV52" s="13">
        <f t="shared" si="4"/>
        <v>2075.48</v>
      </c>
      <c r="AW52" s="13">
        <f t="shared" si="4"/>
        <v>0</v>
      </c>
      <c r="AX52" s="13">
        <f t="shared" si="4"/>
        <v>0.45050000000000001</v>
      </c>
      <c r="AY52" s="13">
        <f t="shared" si="4"/>
        <v>0</v>
      </c>
      <c r="AZ52" s="13">
        <f t="shared" si="4"/>
        <v>0</v>
      </c>
    </row>
    <row r="53" spans="2:52" x14ac:dyDescent="0.3">
      <c r="B53">
        <v>8</v>
      </c>
      <c r="C53" s="13">
        <f>'time period'!AD52*'Factoring table'!$H$9</f>
        <v>56.286000000000001</v>
      </c>
      <c r="D53" s="13">
        <f>'time period'!AE52*'Factoring table'!$H$9</f>
        <v>634.0920000000001</v>
      </c>
      <c r="E53" s="13">
        <f>'time period'!AF52*'Factoring table'!$H$9</f>
        <v>90.948000000000008</v>
      </c>
      <c r="F53" s="13">
        <f>'time period'!AG52*'Factoring table'!$H$9</f>
        <v>3.657</v>
      </c>
      <c r="G53" s="13">
        <f>'time period'!AH52*'Factoring table'!$H$9</f>
        <v>17.887499999999999</v>
      </c>
      <c r="H53" s="13">
        <f>'time period'!AI52*'Factoring table'!$H$9</f>
        <v>0.75524999999999998</v>
      </c>
      <c r="I53" s="13">
        <f>'time period'!AJ52*'Factoring table'!$H$9</f>
        <v>0</v>
      </c>
      <c r="J53" s="13">
        <f>'time period'!AK52*'Factoring table'!$H$9</f>
        <v>1917.42075</v>
      </c>
      <c r="K53" s="13">
        <f>'time period'!AL52*'Factoring table'!$H$9</f>
        <v>0.19875000000000001</v>
      </c>
      <c r="L53" s="13">
        <f>'time period'!AM52*'Factoring table'!$H$9</f>
        <v>0</v>
      </c>
      <c r="M53" s="13">
        <f>'time period'!AN52*'Factoring table'!$H$9</f>
        <v>0</v>
      </c>
      <c r="O53">
        <v>8</v>
      </c>
      <c r="P53" s="13">
        <f>'time period'!AD52*'Factoring table'!$H$10</f>
        <v>318.95400000000001</v>
      </c>
      <c r="Q53" s="13">
        <f>'time period'!AE52*'Factoring table'!$H$10</f>
        <v>3593.1880000000006</v>
      </c>
      <c r="R53" s="13">
        <f>'time period'!AF52*'Factoring table'!$H$10</f>
        <v>515.37200000000007</v>
      </c>
      <c r="S53" s="13">
        <f>'time period'!AG52*'Factoring table'!$H$10</f>
        <v>20.723000000000003</v>
      </c>
      <c r="T53" s="13">
        <f>'time period'!AH52*'Factoring table'!$H$10</f>
        <v>101.3625</v>
      </c>
      <c r="U53" s="13">
        <f>'time period'!AI52*'Factoring table'!$H$10</f>
        <v>4.2797499999999999</v>
      </c>
      <c r="V53" s="13">
        <f>'time period'!AJ52*'Factoring table'!$H$10</f>
        <v>0</v>
      </c>
      <c r="W53" s="13">
        <f>'time period'!AK52*'Factoring table'!$H$10</f>
        <v>10865.384249999999</v>
      </c>
      <c r="X53" s="13">
        <f>'time period'!AL52*'Factoring table'!$H$10</f>
        <v>1.1262500000000002</v>
      </c>
      <c r="Y53" s="13">
        <f>'time period'!AM52*'Factoring table'!$H$10</f>
        <v>0</v>
      </c>
      <c r="Z53" s="13">
        <f>'time period'!AN52*'Factoring table'!$H$10</f>
        <v>0</v>
      </c>
      <c r="AB53">
        <v>8</v>
      </c>
      <c r="AC53" s="13">
        <v>14.416</v>
      </c>
      <c r="AD53" s="13">
        <v>39.418749999999996</v>
      </c>
      <c r="AE53" s="13">
        <v>209.03200000000001</v>
      </c>
      <c r="AF53" s="13">
        <v>1.3514999999999999</v>
      </c>
      <c r="AG53" s="13">
        <v>193.94025000000002</v>
      </c>
      <c r="AH53" s="13">
        <v>0</v>
      </c>
      <c r="AI53" s="13">
        <v>0</v>
      </c>
      <c r="AJ53" s="13">
        <v>10865.384249999999</v>
      </c>
      <c r="AK53" s="13">
        <v>274.12925000000001</v>
      </c>
      <c r="AL53" s="13">
        <v>0</v>
      </c>
      <c r="AM53" s="13">
        <v>0.90100000000000002</v>
      </c>
      <c r="AO53">
        <v>8</v>
      </c>
      <c r="AP53" s="13">
        <f t="shared" si="4"/>
        <v>70.701999999999998</v>
      </c>
      <c r="AQ53" s="13">
        <f t="shared" si="4"/>
        <v>673.51075000000014</v>
      </c>
      <c r="AR53" s="13">
        <f t="shared" si="4"/>
        <v>299.98</v>
      </c>
      <c r="AS53" s="13">
        <f t="shared" si="4"/>
        <v>5.0084999999999997</v>
      </c>
      <c r="AT53" s="13">
        <f t="shared" si="4"/>
        <v>211.82775000000001</v>
      </c>
      <c r="AU53" s="13">
        <f t="shared" si="4"/>
        <v>0.75524999999999998</v>
      </c>
      <c r="AV53" s="13">
        <f t="shared" si="4"/>
        <v>0</v>
      </c>
      <c r="AW53" s="13">
        <f t="shared" si="4"/>
        <v>12782.804999999998</v>
      </c>
      <c r="AX53" s="13">
        <f t="shared" si="4"/>
        <v>274.32800000000003</v>
      </c>
      <c r="AY53" s="13">
        <f t="shared" si="4"/>
        <v>0</v>
      </c>
      <c r="AZ53" s="13">
        <f t="shared" si="4"/>
        <v>0.90100000000000002</v>
      </c>
    </row>
    <row r="54" spans="2:52" x14ac:dyDescent="0.3">
      <c r="B54">
        <v>9</v>
      </c>
      <c r="C54" s="13">
        <f>'time period'!AD53*'Factoring table'!$H$9</f>
        <v>63.759</v>
      </c>
      <c r="D54" s="13">
        <f>'time period'!AE53*'Factoring table'!$H$9</f>
        <v>78.66525</v>
      </c>
      <c r="E54" s="13">
        <f>'time period'!AF53*'Factoring table'!$H$9</f>
        <v>0.63600000000000001</v>
      </c>
      <c r="F54" s="13">
        <f>'time period'!AG53*'Factoring table'!$H$9</f>
        <v>1.59</v>
      </c>
      <c r="G54" s="13">
        <f>'time period'!AH53*'Factoring table'!$H$9</f>
        <v>3.9750000000000001E-2</v>
      </c>
      <c r="H54" s="13">
        <f>'time period'!AI53*'Factoring table'!$H$9</f>
        <v>1.5502500000000001</v>
      </c>
      <c r="I54" s="13">
        <f>'time period'!AJ53*'Factoring table'!$H$9</f>
        <v>7.9500000000000001E-2</v>
      </c>
      <c r="J54" s="13">
        <f>'time period'!AK53*'Factoring table'!$H$9</f>
        <v>48.375749999999996</v>
      </c>
      <c r="K54" s="13">
        <f>'time period'!AL53*'Factoring table'!$H$9</f>
        <v>0.159</v>
      </c>
      <c r="L54" s="13">
        <f>'time period'!AM53*'Factoring table'!$H$9</f>
        <v>4.8494999999999999</v>
      </c>
      <c r="M54" s="13">
        <f>'time period'!AN53*'Factoring table'!$H$9</f>
        <v>224.86574999999999</v>
      </c>
      <c r="O54">
        <v>9</v>
      </c>
      <c r="P54" s="13">
        <f>'time period'!AD53*'Factoring table'!$H$10</f>
        <v>361.30099999999999</v>
      </c>
      <c r="Q54" s="13">
        <f>'time period'!AE53*'Factoring table'!$H$10</f>
        <v>445.76975000000004</v>
      </c>
      <c r="R54" s="13">
        <f>'time period'!AF53*'Factoring table'!$H$10</f>
        <v>3.6040000000000001</v>
      </c>
      <c r="S54" s="13">
        <f>'time period'!AG53*'Factoring table'!$H$10</f>
        <v>9.0100000000000016</v>
      </c>
      <c r="T54" s="13">
        <f>'time period'!AH53*'Factoring table'!$H$10</f>
        <v>0.22525000000000001</v>
      </c>
      <c r="U54" s="13">
        <f>'time period'!AI53*'Factoring table'!$H$10</f>
        <v>8.7847500000000007</v>
      </c>
      <c r="V54" s="13">
        <f>'time period'!AJ53*'Factoring table'!$H$10</f>
        <v>0.45050000000000001</v>
      </c>
      <c r="W54" s="13">
        <f>'time period'!AK53*'Factoring table'!$H$10</f>
        <v>274.12925000000001</v>
      </c>
      <c r="X54" s="13">
        <f>'time period'!AL53*'Factoring table'!$H$10</f>
        <v>0.90100000000000002</v>
      </c>
      <c r="Y54" s="13">
        <f>'time period'!AM53*'Factoring table'!$H$10</f>
        <v>27.480499999999999</v>
      </c>
      <c r="Z54" s="13">
        <f>'time period'!AN53*'Factoring table'!$H$10</f>
        <v>1274.2392500000001</v>
      </c>
      <c r="AB54">
        <v>9</v>
      </c>
      <c r="AC54" s="13">
        <v>1.3514999999999999</v>
      </c>
      <c r="AD54" s="13">
        <v>0.22525000000000001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1.1262500000000002</v>
      </c>
      <c r="AK54" s="13">
        <v>0.90100000000000002</v>
      </c>
      <c r="AL54" s="13">
        <v>356.57074999999998</v>
      </c>
      <c r="AM54" s="13">
        <v>2147.9839999999999</v>
      </c>
      <c r="AO54">
        <v>9</v>
      </c>
      <c r="AP54" s="13">
        <f t="shared" si="4"/>
        <v>65.110500000000002</v>
      </c>
      <c r="AQ54" s="13">
        <f t="shared" si="4"/>
        <v>78.890500000000003</v>
      </c>
      <c r="AR54" s="13">
        <f t="shared" si="4"/>
        <v>0.63600000000000001</v>
      </c>
      <c r="AS54" s="13">
        <f t="shared" si="4"/>
        <v>1.59</v>
      </c>
      <c r="AT54" s="13">
        <f t="shared" si="4"/>
        <v>3.9750000000000001E-2</v>
      </c>
      <c r="AU54" s="13">
        <f t="shared" si="4"/>
        <v>1.5502500000000001</v>
      </c>
      <c r="AV54" s="13">
        <f t="shared" si="4"/>
        <v>7.9500000000000001E-2</v>
      </c>
      <c r="AW54" s="13">
        <f t="shared" si="4"/>
        <v>49.501999999999995</v>
      </c>
      <c r="AX54" s="13">
        <f t="shared" si="4"/>
        <v>1.06</v>
      </c>
      <c r="AY54" s="13">
        <f t="shared" si="4"/>
        <v>361.42024999999995</v>
      </c>
      <c r="AZ54" s="13">
        <f t="shared" si="4"/>
        <v>2372.8497499999999</v>
      </c>
    </row>
    <row r="55" spans="2:52" x14ac:dyDescent="0.3">
      <c r="B55">
        <v>10</v>
      </c>
      <c r="C55" s="13">
        <f>'time period'!AD54*'Factoring table'!$H$9</f>
        <v>0.63600000000000001</v>
      </c>
      <c r="D55" s="13">
        <f>'time period'!AE54*'Factoring table'!$H$9</f>
        <v>7.9500000000000001E-2</v>
      </c>
      <c r="E55" s="13">
        <f>'time period'!AF54*'Factoring table'!$H$9</f>
        <v>0</v>
      </c>
      <c r="F55" s="13">
        <f>'time period'!AG54*'Factoring table'!$H$9</f>
        <v>0</v>
      </c>
      <c r="G55" s="13">
        <f>'time period'!AH54*'Factoring table'!$H$9</f>
        <v>0</v>
      </c>
      <c r="H55" s="13">
        <f>'time period'!AI54*'Factoring table'!$H$9</f>
        <v>0</v>
      </c>
      <c r="I55" s="13">
        <f>'time period'!AJ54*'Factoring table'!$H$9</f>
        <v>0</v>
      </c>
      <c r="J55" s="13">
        <f>'time period'!AK54*'Factoring table'!$H$9</f>
        <v>0</v>
      </c>
      <c r="K55" s="13">
        <f>'time period'!AL54*'Factoring table'!$H$9</f>
        <v>62.924250000000001</v>
      </c>
      <c r="L55" s="13">
        <f>'time period'!AM54*'Factoring table'!$H$9</f>
        <v>444.12675000000002</v>
      </c>
      <c r="M55" s="13">
        <f>'time period'!AN54*'Factoring table'!$H$9</f>
        <v>16.456500000000002</v>
      </c>
      <c r="O55">
        <v>10</v>
      </c>
      <c r="P55" s="13">
        <f>'time period'!AD54*'Factoring table'!$H$10</f>
        <v>3.6040000000000001</v>
      </c>
      <c r="Q55" s="13">
        <f>'time period'!AE54*'Factoring table'!$H$10</f>
        <v>0.45050000000000001</v>
      </c>
      <c r="R55" s="13">
        <f>'time period'!AF54*'Factoring table'!$H$10</f>
        <v>0</v>
      </c>
      <c r="S55" s="13">
        <f>'time period'!AG54*'Factoring table'!$H$10</f>
        <v>0</v>
      </c>
      <c r="T55" s="13">
        <f>'time period'!AH54*'Factoring table'!$H$10</f>
        <v>0</v>
      </c>
      <c r="U55" s="13">
        <f>'time period'!AI54*'Factoring table'!$H$10</f>
        <v>0</v>
      </c>
      <c r="V55" s="13">
        <f>'time period'!AJ54*'Factoring table'!$H$10</f>
        <v>0</v>
      </c>
      <c r="W55" s="13">
        <f>'time period'!AK54*'Factoring table'!$H$10</f>
        <v>0</v>
      </c>
      <c r="X55" s="13">
        <f>'time period'!AL54*'Factoring table'!$H$10</f>
        <v>356.57074999999998</v>
      </c>
      <c r="Y55" s="13">
        <f>'time period'!AM54*'Factoring table'!$H$10</f>
        <v>2516.7182500000004</v>
      </c>
      <c r="Z55" s="13">
        <f>'time period'!AN54*'Factoring table'!$H$10</f>
        <v>93.253500000000003</v>
      </c>
      <c r="AB55">
        <v>10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27.480499999999999</v>
      </c>
      <c r="AL55" s="13">
        <v>2516.7182500000004</v>
      </c>
      <c r="AM55" s="13">
        <v>9.4604999999999997</v>
      </c>
      <c r="AO55">
        <v>10</v>
      </c>
      <c r="AP55" s="13">
        <f t="shared" si="4"/>
        <v>0.63600000000000001</v>
      </c>
      <c r="AQ55" s="13">
        <f t="shared" si="4"/>
        <v>7.9500000000000001E-2</v>
      </c>
      <c r="AR55" s="13">
        <f t="shared" si="4"/>
        <v>0</v>
      </c>
      <c r="AS55" s="13">
        <f t="shared" si="4"/>
        <v>0</v>
      </c>
      <c r="AT55" s="13">
        <f t="shared" si="4"/>
        <v>0</v>
      </c>
      <c r="AU55" s="13">
        <f t="shared" si="4"/>
        <v>0</v>
      </c>
      <c r="AV55" s="13">
        <f t="shared" si="4"/>
        <v>0</v>
      </c>
      <c r="AW55" s="13">
        <f t="shared" si="4"/>
        <v>0</v>
      </c>
      <c r="AX55" s="13">
        <f t="shared" si="4"/>
        <v>90.404750000000007</v>
      </c>
      <c r="AY55" s="13">
        <f t="shared" si="4"/>
        <v>2960.8450000000003</v>
      </c>
      <c r="AZ55" s="13">
        <f t="shared" si="4"/>
        <v>25.917000000000002</v>
      </c>
    </row>
    <row r="56" spans="2:52" x14ac:dyDescent="0.3">
      <c r="B56">
        <v>11</v>
      </c>
      <c r="C56" s="13">
        <f>'time period'!AD55*'Factoring table'!$H$9</f>
        <v>72.027000000000001</v>
      </c>
      <c r="D56" s="13">
        <f>'time period'!AE55*'Factoring table'!$H$9</f>
        <v>0.19875000000000001</v>
      </c>
      <c r="E56" s="13">
        <f>'time period'!AF55*'Factoring table'!$H$9</f>
        <v>0</v>
      </c>
      <c r="F56" s="13">
        <f>'time period'!AG55*'Factoring table'!$H$9</f>
        <v>0</v>
      </c>
      <c r="G56" s="13">
        <f>'time period'!AH55*'Factoring table'!$H$9</f>
        <v>0</v>
      </c>
      <c r="H56" s="13">
        <f>'time period'!AI55*'Factoring table'!$H$9</f>
        <v>0</v>
      </c>
      <c r="I56" s="13">
        <f>'time period'!AJ55*'Factoring table'!$H$9</f>
        <v>0</v>
      </c>
      <c r="J56" s="13">
        <f>'time period'!AK55*'Factoring table'!$H$9</f>
        <v>0.159</v>
      </c>
      <c r="K56" s="13">
        <f>'time period'!AL55*'Factoring table'!$H$9</f>
        <v>379.05599999999998</v>
      </c>
      <c r="L56" s="13">
        <f>'time period'!AM55*'Factoring table'!$H$9</f>
        <v>1.6695</v>
      </c>
      <c r="M56" s="13">
        <f>'time period'!AN55*'Factoring table'!$H$9</f>
        <v>206.85900000000001</v>
      </c>
      <c r="O56">
        <v>11</v>
      </c>
      <c r="P56" s="13">
        <f>'time period'!AD55*'Factoring table'!$H$10</f>
        <v>408.15300000000002</v>
      </c>
      <c r="Q56" s="13">
        <f>'time period'!AE55*'Factoring table'!$H$10</f>
        <v>1.1262500000000002</v>
      </c>
      <c r="R56" s="13">
        <f>'time period'!AF55*'Factoring table'!$H$10</f>
        <v>0</v>
      </c>
      <c r="S56" s="13">
        <f>'time period'!AG55*'Factoring table'!$H$10</f>
        <v>0</v>
      </c>
      <c r="T56" s="13">
        <f>'time period'!AH55*'Factoring table'!$H$10</f>
        <v>0</v>
      </c>
      <c r="U56" s="13">
        <f>'time period'!AI55*'Factoring table'!$H$10</f>
        <v>0</v>
      </c>
      <c r="V56" s="13">
        <f>'time period'!AJ55*'Factoring table'!$H$10</f>
        <v>0</v>
      </c>
      <c r="W56" s="13">
        <f>'time period'!AK55*'Factoring table'!$H$10</f>
        <v>0.90100000000000002</v>
      </c>
      <c r="X56" s="13">
        <f>'time period'!AL55*'Factoring table'!$H$10</f>
        <v>2147.9839999999999</v>
      </c>
      <c r="Y56" s="13">
        <f>'time period'!AM55*'Factoring table'!$H$10</f>
        <v>9.4604999999999997</v>
      </c>
      <c r="Z56" s="13">
        <f>'time period'!AN55*'Factoring table'!$H$10</f>
        <v>1172.201</v>
      </c>
      <c r="AB56">
        <v>11</v>
      </c>
      <c r="AC56" s="13">
        <v>6.0817500000000004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1274.2392500000001</v>
      </c>
      <c r="AL56" s="13">
        <v>93.253500000000003</v>
      </c>
      <c r="AM56" s="13">
        <v>1172.201</v>
      </c>
      <c r="AO56">
        <v>11</v>
      </c>
      <c r="AP56" s="13">
        <f t="shared" si="4"/>
        <v>78.108750000000001</v>
      </c>
      <c r="AQ56" s="13">
        <f t="shared" si="4"/>
        <v>0.19875000000000001</v>
      </c>
      <c r="AR56" s="13">
        <f t="shared" si="4"/>
        <v>0</v>
      </c>
      <c r="AS56" s="13">
        <f t="shared" si="4"/>
        <v>0</v>
      </c>
      <c r="AT56" s="13">
        <f t="shared" si="4"/>
        <v>0</v>
      </c>
      <c r="AU56" s="13">
        <f t="shared" si="4"/>
        <v>0</v>
      </c>
      <c r="AV56" s="13">
        <f t="shared" si="4"/>
        <v>0</v>
      </c>
      <c r="AW56" s="13">
        <f t="shared" si="4"/>
        <v>0.159</v>
      </c>
      <c r="AX56" s="13">
        <f t="shared" si="4"/>
        <v>1653.2952500000001</v>
      </c>
      <c r="AY56" s="13">
        <f t="shared" si="4"/>
        <v>94.923000000000002</v>
      </c>
      <c r="AZ56" s="13">
        <f t="shared" si="4"/>
        <v>1379.06</v>
      </c>
    </row>
    <row r="65" spans="3:3" x14ac:dyDescent="0.3">
      <c r="C65" s="1"/>
    </row>
  </sheetData>
  <conditionalFormatting sqref="AC57:AM5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5AB5-40EA-4C90-A337-942825F4CDE7}">
  <dimension ref="C1:AN56"/>
  <sheetViews>
    <sheetView topLeftCell="R43" workbookViewId="0">
      <selection activeCell="C3" sqref="C3:N56"/>
    </sheetView>
  </sheetViews>
  <sheetFormatPr defaultRowHeight="14.4" x14ac:dyDescent="0.3"/>
  <cols>
    <col min="4" max="4" width="10.5546875" bestFit="1" customWidth="1"/>
    <col min="5" max="5" width="9.5546875" bestFit="1" customWidth="1"/>
    <col min="6" max="6" width="9" bestFit="1" customWidth="1"/>
    <col min="7" max="7" width="9.5546875" bestFit="1" customWidth="1"/>
    <col min="8" max="8" width="9" bestFit="1" customWidth="1"/>
    <col min="9" max="9" width="9.5546875" bestFit="1" customWidth="1"/>
    <col min="10" max="10" width="9" bestFit="1" customWidth="1"/>
    <col min="11" max="11" width="9.5546875" bestFit="1" customWidth="1"/>
    <col min="12" max="14" width="9" bestFit="1" customWidth="1"/>
  </cols>
  <sheetData>
    <row r="1" spans="3:40" ht="15" thickBot="1" x14ac:dyDescent="0.35"/>
    <row r="2" spans="3:40" ht="15" thickBot="1" x14ac:dyDescent="0.35">
      <c r="C2" s="35" t="s">
        <v>17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3"/>
      <c r="P2" s="36" t="s">
        <v>18</v>
      </c>
      <c r="Q2" s="37"/>
      <c r="R2" s="37"/>
      <c r="S2" s="37"/>
      <c r="T2" s="37"/>
      <c r="U2" s="37"/>
      <c r="V2" s="37"/>
      <c r="W2" s="37"/>
      <c r="X2" s="37"/>
      <c r="Y2" s="37"/>
      <c r="Z2" s="37"/>
      <c r="AA2" s="38"/>
      <c r="AC2" s="36" t="s">
        <v>19</v>
      </c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8"/>
    </row>
    <row r="3" spans="3:40" ht="15" thickBot="1" x14ac:dyDescent="0.35">
      <c r="C3" s="14" t="s">
        <v>9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P3" s="14" t="s">
        <v>9</v>
      </c>
      <c r="Q3">
        <v>1</v>
      </c>
      <c r="R3">
        <v>2</v>
      </c>
      <c r="S3">
        <v>3</v>
      </c>
      <c r="T3">
        <v>4</v>
      </c>
      <c r="U3">
        <v>5</v>
      </c>
      <c r="V3">
        <v>6</v>
      </c>
      <c r="W3">
        <v>7</v>
      </c>
      <c r="X3">
        <v>8</v>
      </c>
      <c r="Y3">
        <v>9</v>
      </c>
      <c r="Z3">
        <v>10</v>
      </c>
      <c r="AA3">
        <v>11</v>
      </c>
      <c r="AC3" s="14" t="s">
        <v>9</v>
      </c>
      <c r="AD3">
        <v>1</v>
      </c>
      <c r="AE3">
        <v>2</v>
      </c>
      <c r="AF3">
        <v>3</v>
      </c>
      <c r="AG3">
        <v>4</v>
      </c>
      <c r="AH3">
        <v>5</v>
      </c>
      <c r="AI3">
        <v>6</v>
      </c>
      <c r="AJ3">
        <v>7</v>
      </c>
      <c r="AK3">
        <v>8</v>
      </c>
      <c r="AL3">
        <v>9</v>
      </c>
      <c r="AM3">
        <v>10</v>
      </c>
      <c r="AN3">
        <v>11</v>
      </c>
    </row>
    <row r="4" spans="3:40" ht="15" thickBot="1" x14ac:dyDescent="0.35">
      <c r="C4">
        <v>1</v>
      </c>
      <c r="D4" s="13">
        <f>'SOV-Direction'!AP4*'Factoring table'!$D$14</f>
        <v>2105279.7919999999</v>
      </c>
      <c r="E4" s="13">
        <f>'SOV-Direction'!AQ4*'Factoring table'!$D$14</f>
        <v>25766.440000000002</v>
      </c>
      <c r="F4" s="13">
        <f>'SOV-Direction'!AR4*'Factoring table'!$D$14</f>
        <v>16.422000000000001</v>
      </c>
      <c r="G4" s="13">
        <f>'SOV-Direction'!AS4*'Factoring table'!$D$14</f>
        <v>209.86350000000002</v>
      </c>
      <c r="H4" s="13">
        <f>'SOV-Direction'!AT4*'Factoring table'!$D$14</f>
        <v>40.813500000000005</v>
      </c>
      <c r="I4" s="13">
        <f>'SOV-Direction'!AU4*'Factoring table'!$D$14</f>
        <v>562.53400000000011</v>
      </c>
      <c r="J4" s="13">
        <f>'SOV-Direction'!AV4*'Factoring table'!$D$14</f>
        <v>3.4615</v>
      </c>
      <c r="K4" s="13">
        <f>'SOV-Direction'!AW4*'Factoring table'!$D$14</f>
        <v>2795.2819999999997</v>
      </c>
      <c r="L4" s="13">
        <f>'SOV-Direction'!AX4*'Factoring table'!$D$14</f>
        <v>2947.0245</v>
      </c>
      <c r="M4" s="13">
        <f>'SOV-Direction'!AY4*'Factoring table'!$D$14</f>
        <v>11.753</v>
      </c>
      <c r="N4" s="13">
        <f>'SOV-Direction'!AZ4*'Factoring table'!$D$14</f>
        <v>3432.1174999999998</v>
      </c>
      <c r="P4">
        <v>1</v>
      </c>
      <c r="Q4" s="11">
        <f>HOV_Direction!AP4*'Factoring table'!$E$15</f>
        <v>147923.09700000001</v>
      </c>
      <c r="R4" s="11">
        <f>HOV_Direction!AQ4*'Factoring table'!$E$15</f>
        <v>1823.4055000000001</v>
      </c>
      <c r="S4" s="11">
        <f>HOV_Direction!AR4*'Factoring table'!$E$15</f>
        <v>1.0733333333333333</v>
      </c>
      <c r="T4" s="11">
        <f>HOV_Direction!AS4*'Factoring table'!$E$15</f>
        <v>15.107166666666666</v>
      </c>
      <c r="U4" s="11">
        <f>HOV_Direction!AT4*'Factoring table'!$E$15</f>
        <v>2.8711666666666664</v>
      </c>
      <c r="V4" s="11">
        <f>HOV_Direction!AU4*'Factoring table'!$E$15</f>
        <v>39.418166666666664</v>
      </c>
      <c r="W4" s="11">
        <f>HOV_Direction!AV4*'Factoring table'!$E$15</f>
        <v>8.0499999999999988E-2</v>
      </c>
      <c r="X4" s="11">
        <f>HOV_Direction!AW4*'Factoring table'!$E$15</f>
        <v>194.166</v>
      </c>
      <c r="Y4" s="11">
        <f>HOV_Direction!AX4*'Factoring table'!$E$15</f>
        <v>206.10683333333333</v>
      </c>
      <c r="Z4" s="11">
        <f>HOV_Direction!AY4*'Factoring table'!$E$15</f>
        <v>1.0196666666666667</v>
      </c>
      <c r="AA4" s="11">
        <f>HOV_Direction!AZ4*'Factoring table'!$E$15</f>
        <v>242.76116666666667</v>
      </c>
      <c r="AC4">
        <v>1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</row>
    <row r="5" spans="3:40" ht="15" thickBot="1" x14ac:dyDescent="0.35">
      <c r="C5">
        <v>2</v>
      </c>
      <c r="D5" s="13">
        <f>'SOV-Direction'!AP5*'Factoring table'!$D$14</f>
        <v>25766.440000000002</v>
      </c>
      <c r="E5" s="13">
        <f>'SOV-Direction'!AQ5*'Factoring table'!$D$14</f>
        <v>337284.696</v>
      </c>
      <c r="F5" s="13">
        <f>'SOV-Direction'!AR5*'Factoring table'!$D$14</f>
        <v>1046.8219999999999</v>
      </c>
      <c r="G5" s="13">
        <f>'SOV-Direction'!AS5*'Factoring table'!$D$14</f>
        <v>54264.808499999999</v>
      </c>
      <c r="H5" s="13">
        <f>'SOV-Direction'!AT5*'Factoring table'!$D$14</f>
        <v>2580.2665000000002</v>
      </c>
      <c r="I5" s="13">
        <f>'SOV-Direction'!AU5*'Factoring table'!$D$14</f>
        <v>574.20650000000001</v>
      </c>
      <c r="J5" s="13">
        <f>'SOV-Direction'!AV5*'Factoring table'!$D$14</f>
        <v>169.93549999999999</v>
      </c>
      <c r="K5" s="13">
        <f>'SOV-Direction'!AW5*'Factoring table'!$D$14</f>
        <v>29364.387500000001</v>
      </c>
      <c r="L5" s="13">
        <f>'SOV-Direction'!AX5*'Factoring table'!$D$14</f>
        <v>3531.9375000000005</v>
      </c>
      <c r="M5" s="13">
        <f>'SOV-Direction'!AY5*'Factoring table'!$D$14</f>
        <v>1.2075</v>
      </c>
      <c r="N5" s="13">
        <f>'SOV-Direction'!AZ5*'Factoring table'!$D$14</f>
        <v>6.3594999999999997</v>
      </c>
      <c r="P5">
        <v>2</v>
      </c>
      <c r="Q5" s="11">
        <f>HOV_Direction!AP5*'Factoring table'!$E$15</f>
        <v>1823.4055000000001</v>
      </c>
      <c r="R5" s="11">
        <f>HOV_Direction!AQ5*'Factoring table'!$E$15</f>
        <v>23709.826000000001</v>
      </c>
      <c r="S5" s="11">
        <f>HOV_Direction!AR5*'Factoring table'!$E$15</f>
        <v>74.355166666666662</v>
      </c>
      <c r="T5" s="11">
        <f>HOV_Direction!AS5*'Factoring table'!$E$15</f>
        <v>3802.5785000000001</v>
      </c>
      <c r="U5" s="11">
        <f>HOV_Direction!AT5*'Factoring table'!$E$15</f>
        <v>176.50966666666665</v>
      </c>
      <c r="V5" s="11">
        <f>HOV_Direction!AU5*'Factoring table'!$E$15</f>
        <v>40.518333333333331</v>
      </c>
      <c r="W5" s="11">
        <f>HOV_Direction!AV5*'Factoring table'!$E$15</f>
        <v>12.853166666666667</v>
      </c>
      <c r="X5" s="11">
        <f>HOV_Direction!AW5*'Factoring table'!$E$15</f>
        <v>2070.9161666666669</v>
      </c>
      <c r="Y5" s="11">
        <f>HOV_Direction!AX5*'Factoring table'!$E$15</f>
        <v>248.20833333333331</v>
      </c>
      <c r="Z5" s="11">
        <f>HOV_Direction!AY5*'Factoring table'!$E$15</f>
        <v>5.3666666666666668E-2</v>
      </c>
      <c r="AA5" s="11">
        <f>HOV_Direction!AZ5*'Factoring table'!$E$15</f>
        <v>0.61716666666666664</v>
      </c>
      <c r="AC5">
        <v>2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</row>
    <row r="6" spans="3:40" ht="15" thickBot="1" x14ac:dyDescent="0.35">
      <c r="C6">
        <v>3</v>
      </c>
      <c r="D6" s="13">
        <f>'SOV-Direction'!AP6*'Factoring table'!$D$14</f>
        <v>16.422000000000001</v>
      </c>
      <c r="E6" s="13">
        <f>'SOV-Direction'!AQ6*'Factoring table'!$D$14</f>
        <v>1046.8219999999999</v>
      </c>
      <c r="F6" s="13">
        <f>'SOV-Direction'!AR6*'Factoring table'!$D$14</f>
        <v>10936.569</v>
      </c>
      <c r="G6" s="13">
        <f>'SOV-Direction'!AS6*'Factoring table'!$D$14</f>
        <v>118.33499999999999</v>
      </c>
      <c r="H6" s="13">
        <f>'SOV-Direction'!AT6*'Factoring table'!$D$14</f>
        <v>16667.203000000001</v>
      </c>
      <c r="I6" s="13">
        <f>'SOV-Direction'!AU6*'Factoring table'!$D$14</f>
        <v>0.161</v>
      </c>
      <c r="J6" s="13">
        <f>'SOV-Direction'!AV6*'Factoring table'!$D$14</f>
        <v>0.161</v>
      </c>
      <c r="K6" s="13">
        <f>'SOV-Direction'!AW6*'Factoring table'!$D$14</f>
        <v>5919.4065000000001</v>
      </c>
      <c r="L6" s="13">
        <f>'SOV-Direction'!AX6*'Factoring table'!$D$14</f>
        <v>25.921000000000003</v>
      </c>
      <c r="M6" s="13">
        <f>'SOV-Direction'!AY6*'Factoring table'!$D$14</f>
        <v>0.161</v>
      </c>
      <c r="N6" s="13">
        <f>'SOV-Direction'!AZ6*'Factoring table'!$D$14</f>
        <v>8.0500000000000002E-2</v>
      </c>
      <c r="P6">
        <v>3</v>
      </c>
      <c r="Q6" s="11">
        <f>HOV_Direction!AP6*'Factoring table'!$E$15</f>
        <v>1.0733333333333333</v>
      </c>
      <c r="R6" s="11">
        <f>HOV_Direction!AQ6*'Factoring table'!$E$15</f>
        <v>74.355166666666662</v>
      </c>
      <c r="S6" s="11">
        <f>HOV_Direction!AR6*'Factoring table'!$E$15</f>
        <v>767.00400000000002</v>
      </c>
      <c r="T6" s="11">
        <f>HOV_Direction!AS6*'Factoring table'!$E$15</f>
        <v>8.0231666666666666</v>
      </c>
      <c r="U6" s="11">
        <f>HOV_Direction!AT6*'Factoring table'!$E$15</f>
        <v>1168.3501666666666</v>
      </c>
      <c r="V6" s="11">
        <f>HOV_Direction!AU6*'Factoring table'!$E$15</f>
        <v>0</v>
      </c>
      <c r="W6" s="11">
        <f>HOV_Direction!AV6*'Factoring table'!$E$15</f>
        <v>0</v>
      </c>
      <c r="X6" s="11">
        <f>HOV_Direction!AW6*'Factoring table'!$E$15</f>
        <v>414.5481666666667</v>
      </c>
      <c r="Y6" s="11">
        <f>HOV_Direction!AX6*'Factoring table'!$E$15</f>
        <v>1.6099999999999999</v>
      </c>
      <c r="Z6" s="11">
        <f>HOV_Direction!AY6*'Factoring table'!$E$15</f>
        <v>0</v>
      </c>
      <c r="AA6" s="11">
        <f>HOV_Direction!AZ6*'Factoring table'!$E$15</f>
        <v>2.6833333333333334E-2</v>
      </c>
      <c r="AC6">
        <v>3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</row>
    <row r="7" spans="3:40" ht="15" thickBot="1" x14ac:dyDescent="0.35">
      <c r="C7">
        <v>4</v>
      </c>
      <c r="D7" s="13">
        <f>'SOV-Direction'!AP7*'Factoring table'!$D$14</f>
        <v>209.86350000000002</v>
      </c>
      <c r="E7" s="13">
        <f>'SOV-Direction'!AQ7*'Factoring table'!$D$14</f>
        <v>54264.808499999999</v>
      </c>
      <c r="F7" s="13">
        <f>'SOV-Direction'!AR7*'Factoring table'!$D$14</f>
        <v>118.33499999999999</v>
      </c>
      <c r="G7" s="13">
        <f>'SOV-Direction'!AS7*'Factoring table'!$D$14</f>
        <v>63756.805</v>
      </c>
      <c r="H7" s="13">
        <f>'SOV-Direction'!AT7*'Factoring table'!$D$14</f>
        <v>2630.7400000000002</v>
      </c>
      <c r="I7" s="13">
        <f>'SOV-Direction'!AU7*'Factoring table'!$D$14</f>
        <v>429.14549999999997</v>
      </c>
      <c r="J7" s="13">
        <f>'SOV-Direction'!AV7*'Factoring table'!$D$14</f>
        <v>65056.477500000008</v>
      </c>
      <c r="K7" s="13">
        <f>'SOV-Direction'!AW7*'Factoring table'!$D$14</f>
        <v>166.39349999999999</v>
      </c>
      <c r="L7" s="13">
        <f>'SOV-Direction'!AX7*'Factoring table'!$D$14</f>
        <v>64.319500000000005</v>
      </c>
      <c r="M7" s="13">
        <f>'SOV-Direction'!AY7*'Factoring table'!$D$14</f>
        <v>8.0500000000000002E-2</v>
      </c>
      <c r="N7" s="13">
        <f>'SOV-Direction'!AZ7*'Factoring table'!$D$14</f>
        <v>0.24149999999999999</v>
      </c>
      <c r="P7">
        <v>4</v>
      </c>
      <c r="Q7" s="11">
        <f>HOV_Direction!AP7*'Factoring table'!$E$15</f>
        <v>15.107166666666666</v>
      </c>
      <c r="R7" s="11">
        <f>HOV_Direction!AQ7*'Factoring table'!$E$15</f>
        <v>3802.5785000000001</v>
      </c>
      <c r="S7" s="11">
        <f>HOV_Direction!AR7*'Factoring table'!$E$15</f>
        <v>8.0231666666666666</v>
      </c>
      <c r="T7" s="11">
        <f>HOV_Direction!AS7*'Factoring table'!$E$15</f>
        <v>4483.8500000000004</v>
      </c>
      <c r="U7" s="11">
        <f>HOV_Direction!AT7*'Factoring table'!$E$15</f>
        <v>183.96933333333334</v>
      </c>
      <c r="V7" s="11">
        <f>HOV_Direction!AU7*'Factoring table'!$E$15</f>
        <v>28.845833333333335</v>
      </c>
      <c r="W7" s="11">
        <f>HOV_Direction!AV7*'Factoring table'!$E$15</f>
        <v>4577.9544999999998</v>
      </c>
      <c r="X7" s="11">
        <f>HOV_Direction!AW7*'Factoring table'!$E$15</f>
        <v>11.806666666666667</v>
      </c>
      <c r="Y7" s="11">
        <f>HOV_Direction!AX7*'Factoring table'!$E$15</f>
        <v>4.6153333333333331</v>
      </c>
      <c r="Z7" s="11">
        <f>HOV_Direction!AY7*'Factoring table'!$E$15</f>
        <v>2.6833333333333334E-2</v>
      </c>
      <c r="AA7" s="11">
        <f>HOV_Direction!AZ7*'Factoring table'!$E$15</f>
        <v>0</v>
      </c>
      <c r="AC7">
        <v>4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</row>
    <row r="8" spans="3:40" ht="15" thickBot="1" x14ac:dyDescent="0.35">
      <c r="C8">
        <v>5</v>
      </c>
      <c r="D8" s="13">
        <f>'SOV-Direction'!AP8*'Factoring table'!$D$14</f>
        <v>40.813500000000005</v>
      </c>
      <c r="E8" s="13">
        <f>'SOV-Direction'!AQ8*'Factoring table'!$D$14</f>
        <v>2580.2665000000002</v>
      </c>
      <c r="F8" s="13">
        <f>'SOV-Direction'!AR8*'Factoring table'!$D$14</f>
        <v>16667.203000000001</v>
      </c>
      <c r="G8" s="13">
        <f>'SOV-Direction'!AS8*'Factoring table'!$D$14</f>
        <v>2630.7400000000002</v>
      </c>
      <c r="H8" s="13">
        <f>'SOV-Direction'!AT8*'Factoring table'!$D$14</f>
        <v>8338.5120000000006</v>
      </c>
      <c r="I8" s="13">
        <f>'SOV-Direction'!AU8*'Factoring table'!$D$14</f>
        <v>2.1735000000000002</v>
      </c>
      <c r="J8" s="13">
        <f>'SOV-Direction'!AV8*'Factoring table'!$D$14</f>
        <v>1.4490000000000001</v>
      </c>
      <c r="K8" s="13">
        <f>'SOV-Direction'!AW8*'Factoring table'!$D$14</f>
        <v>2425.8675000000003</v>
      </c>
      <c r="L8" s="13">
        <f>'SOV-Direction'!AX8*'Factoring table'!$D$14</f>
        <v>1.127</v>
      </c>
      <c r="M8" s="13">
        <f>'SOV-Direction'!AY8*'Factoring table'!$D$14</f>
        <v>0.161</v>
      </c>
      <c r="N8" s="13">
        <f>'SOV-Direction'!AZ8*'Factoring table'!$D$14</f>
        <v>0.161</v>
      </c>
      <c r="P8">
        <v>5</v>
      </c>
      <c r="Q8" s="11">
        <f>HOV_Direction!AP8*'Factoring table'!$E$15</f>
        <v>2.8711666666666664</v>
      </c>
      <c r="R8" s="11">
        <f>HOV_Direction!AQ8*'Factoring table'!$E$15</f>
        <v>176.50966666666665</v>
      </c>
      <c r="S8" s="11">
        <f>HOV_Direction!AR8*'Factoring table'!$E$15</f>
        <v>1168.3501666666666</v>
      </c>
      <c r="T8" s="11">
        <f>HOV_Direction!AS8*'Factoring table'!$E$15</f>
        <v>183.96933333333334</v>
      </c>
      <c r="U8" s="11">
        <f>HOV_Direction!AT8*'Factoring table'!$E$15</f>
        <v>582.49800000000005</v>
      </c>
      <c r="V8" s="11">
        <f>HOV_Direction!AU8*'Factoring table'!$E$15</f>
        <v>0.161</v>
      </c>
      <c r="W8" s="11">
        <f>HOV_Direction!AV8*'Factoring table'!$E$15</f>
        <v>0.13416666666666666</v>
      </c>
      <c r="X8" s="11">
        <f>HOV_Direction!AW8*'Factoring table'!$E$15</f>
        <v>170.7405</v>
      </c>
      <c r="Y8" s="11">
        <f>HOV_Direction!AX8*'Factoring table'!$E$15</f>
        <v>5.3666666666666668E-2</v>
      </c>
      <c r="Z8" s="11">
        <f>HOV_Direction!AY8*'Factoring table'!$E$15</f>
        <v>0</v>
      </c>
      <c r="AA8" s="11">
        <f>HOV_Direction!AZ8*'Factoring table'!$E$15</f>
        <v>0</v>
      </c>
      <c r="AC8">
        <v>5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</row>
    <row r="9" spans="3:40" ht="15" thickBot="1" x14ac:dyDescent="0.35">
      <c r="C9">
        <v>6</v>
      </c>
      <c r="D9" s="13">
        <f>'SOV-Direction'!AP9*'Factoring table'!$D$14</f>
        <v>562.53400000000011</v>
      </c>
      <c r="E9" s="13">
        <f>'SOV-Direction'!AQ9*'Factoring table'!$D$14</f>
        <v>574.20650000000001</v>
      </c>
      <c r="F9" s="13">
        <f>'SOV-Direction'!AR9*'Factoring table'!$D$14</f>
        <v>0.161</v>
      </c>
      <c r="G9" s="13">
        <f>'SOV-Direction'!AS9*'Factoring table'!$D$14</f>
        <v>429.14549999999997</v>
      </c>
      <c r="H9" s="13">
        <f>'SOV-Direction'!AT9*'Factoring table'!$D$14</f>
        <v>2.1735000000000002</v>
      </c>
      <c r="I9" s="13">
        <f>'SOV-Direction'!AU9*'Factoring table'!$D$14</f>
        <v>268697.73</v>
      </c>
      <c r="J9" s="13">
        <f>'SOV-Direction'!AV9*'Factoring table'!$D$14</f>
        <v>7091.3254999999999</v>
      </c>
      <c r="K9" s="13">
        <f>'SOV-Direction'!AW9*'Factoring table'!$D$14</f>
        <v>28.175000000000001</v>
      </c>
      <c r="L9" s="13">
        <f>'SOV-Direction'!AX9*'Factoring table'!$D$14</f>
        <v>70.679000000000002</v>
      </c>
      <c r="M9" s="13">
        <f>'SOV-Direction'!AY9*'Factoring table'!$D$14</f>
        <v>0.161</v>
      </c>
      <c r="N9" s="13">
        <f>'SOV-Direction'!AZ9*'Factoring table'!$D$14</f>
        <v>0.5635</v>
      </c>
      <c r="P9">
        <v>6</v>
      </c>
      <c r="Q9" s="11">
        <f>HOV_Direction!AP9*'Factoring table'!$E$15</f>
        <v>39.418166666666664</v>
      </c>
      <c r="R9" s="11">
        <f>HOV_Direction!AQ9*'Factoring table'!$E$15</f>
        <v>40.518333333333331</v>
      </c>
      <c r="S9" s="11">
        <f>HOV_Direction!AR9*'Factoring table'!$E$15</f>
        <v>0</v>
      </c>
      <c r="T9" s="11">
        <f>HOV_Direction!AS9*'Factoring table'!$E$15</f>
        <v>28.845833333333335</v>
      </c>
      <c r="U9" s="11">
        <f>HOV_Direction!AT9*'Factoring table'!$E$15</f>
        <v>0.161</v>
      </c>
      <c r="V9" s="11">
        <f>HOV_Direction!AU9*'Factoring table'!$E$15</f>
        <v>18961.077333333335</v>
      </c>
      <c r="W9" s="11">
        <f>HOV_Direction!AV9*'Factoring table'!$E$15</f>
        <v>498.75116666666668</v>
      </c>
      <c r="X9" s="11">
        <f>HOV_Direction!AW9*'Factoring table'!$E$15</f>
        <v>2.093</v>
      </c>
      <c r="Y9" s="11">
        <f>HOV_Direction!AX9*'Factoring table'!$E$15</f>
        <v>4.5348333333333333</v>
      </c>
      <c r="Z9" s="11">
        <f>HOV_Direction!AY9*'Factoring table'!$E$15</f>
        <v>0</v>
      </c>
      <c r="AA9" s="11">
        <f>HOV_Direction!AZ9*'Factoring table'!$E$15</f>
        <v>2.6833333333333334E-2</v>
      </c>
      <c r="AC9">
        <v>6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</row>
    <row r="10" spans="3:40" ht="15" thickBot="1" x14ac:dyDescent="0.35">
      <c r="C10">
        <v>7</v>
      </c>
      <c r="D10" s="13">
        <f>'SOV-Direction'!AP10*'Factoring table'!$D$14</f>
        <v>3.4615</v>
      </c>
      <c r="E10" s="13">
        <f>'SOV-Direction'!AQ10*'Factoring table'!$D$14</f>
        <v>169.93549999999999</v>
      </c>
      <c r="F10" s="13">
        <f>'SOV-Direction'!AR10*'Factoring table'!$D$14</f>
        <v>0.161</v>
      </c>
      <c r="G10" s="13">
        <f>'SOV-Direction'!AS10*'Factoring table'!$D$14</f>
        <v>65056.477500000008</v>
      </c>
      <c r="H10" s="13">
        <f>'SOV-Direction'!AT10*'Factoring table'!$D$14</f>
        <v>1.4490000000000001</v>
      </c>
      <c r="I10" s="13">
        <f>'SOV-Direction'!AU10*'Factoring table'!$D$14</f>
        <v>7091.3254999999999</v>
      </c>
      <c r="J10" s="13">
        <f>'SOV-Direction'!AV10*'Factoring table'!$D$14</f>
        <v>28401.849000000002</v>
      </c>
      <c r="K10" s="13">
        <f>'SOV-Direction'!AW10*'Factoring table'!$D$14</f>
        <v>0.96600000000000008</v>
      </c>
      <c r="L10" s="13">
        <f>'SOV-Direction'!AX10*'Factoring table'!$D$14</f>
        <v>2.1734999999999998</v>
      </c>
      <c r="M10" s="13">
        <f>'SOV-Direction'!AY10*'Factoring table'!$D$14</f>
        <v>0.161</v>
      </c>
      <c r="N10" s="13">
        <f>'SOV-Direction'!AZ10*'Factoring table'!$D$14</f>
        <v>0.161</v>
      </c>
      <c r="P10">
        <v>7</v>
      </c>
      <c r="Q10" s="11">
        <f>HOV_Direction!AP10*'Factoring table'!$E$15</f>
        <v>8.0499999999999988E-2</v>
      </c>
      <c r="R10" s="11">
        <f>HOV_Direction!AQ10*'Factoring table'!$E$15</f>
        <v>12.853166666666667</v>
      </c>
      <c r="S10" s="11">
        <f>HOV_Direction!AR10*'Factoring table'!$E$15</f>
        <v>0</v>
      </c>
      <c r="T10" s="11">
        <f>HOV_Direction!AS10*'Factoring table'!$E$15</f>
        <v>4577.9544999999998</v>
      </c>
      <c r="U10" s="11">
        <f>HOV_Direction!AT10*'Factoring table'!$E$15</f>
        <v>0.13416666666666666</v>
      </c>
      <c r="V10" s="11">
        <f>HOV_Direction!AU10*'Factoring table'!$E$15</f>
        <v>498.75116666666668</v>
      </c>
      <c r="W10" s="11">
        <f>HOV_Direction!AV10*'Factoring table'!$E$15</f>
        <v>2011.1046666666666</v>
      </c>
      <c r="X10" s="11">
        <f>HOV_Direction!AW10*'Factoring table'!$E$15</f>
        <v>0.10733333333333334</v>
      </c>
      <c r="Y10" s="11">
        <f>HOV_Direction!AX10*'Factoring table'!$E$15</f>
        <v>0.13416666666666666</v>
      </c>
      <c r="Z10" s="11">
        <f>HOV_Direction!AY10*'Factoring table'!$E$15</f>
        <v>0</v>
      </c>
      <c r="AA10" s="11">
        <f>HOV_Direction!AZ10*'Factoring table'!$E$15</f>
        <v>0</v>
      </c>
      <c r="AC10">
        <v>7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</row>
    <row r="11" spans="3:40" ht="15" thickBot="1" x14ac:dyDescent="0.35">
      <c r="C11">
        <v>8</v>
      </c>
      <c r="D11" s="13">
        <f>'SOV-Direction'!AP11*'Factoring table'!$D$14</f>
        <v>2795.2819999999997</v>
      </c>
      <c r="E11" s="13">
        <f>'SOV-Direction'!AQ11*'Factoring table'!$D$14</f>
        <v>29364.387500000001</v>
      </c>
      <c r="F11" s="13">
        <f>'SOV-Direction'!AR11*'Factoring table'!$D$14</f>
        <v>5919.4065000000001</v>
      </c>
      <c r="G11" s="13">
        <f>'SOV-Direction'!AS11*'Factoring table'!$D$14</f>
        <v>166.39349999999999</v>
      </c>
      <c r="H11" s="13">
        <f>'SOV-Direction'!AT11*'Factoring table'!$D$14</f>
        <v>2425.8675000000003</v>
      </c>
      <c r="I11" s="13">
        <f>'SOV-Direction'!AU11*'Factoring table'!$D$14</f>
        <v>28.175000000000001</v>
      </c>
      <c r="J11" s="13">
        <f>'SOV-Direction'!AV11*'Factoring table'!$D$14</f>
        <v>0.96600000000000008</v>
      </c>
      <c r="K11" s="13">
        <f>'SOV-Direction'!AW11*'Factoring table'!$D$14</f>
        <v>175381.647</v>
      </c>
      <c r="L11" s="13">
        <f>'SOV-Direction'!AX11*'Factoring table'!$D$14</f>
        <v>2162.1495</v>
      </c>
      <c r="M11" s="13">
        <f>'SOV-Direction'!AY11*'Factoring table'!$D$14</f>
        <v>0</v>
      </c>
      <c r="N11" s="13">
        <f>'SOV-Direction'!AZ11*'Factoring table'!$D$14</f>
        <v>9.2575000000000003</v>
      </c>
      <c r="P11">
        <v>8</v>
      </c>
      <c r="Q11" s="11">
        <f>HOV_Direction!AP11*'Factoring table'!$E$15</f>
        <v>194.166</v>
      </c>
      <c r="R11" s="11">
        <f>HOV_Direction!AQ11*'Factoring table'!$E$15</f>
        <v>2070.9161666666669</v>
      </c>
      <c r="S11" s="11">
        <f>HOV_Direction!AR11*'Factoring table'!$E$15</f>
        <v>414.5481666666667</v>
      </c>
      <c r="T11" s="11">
        <f>HOV_Direction!AS11*'Factoring table'!$E$15</f>
        <v>11.806666666666667</v>
      </c>
      <c r="U11" s="11">
        <f>HOV_Direction!AT11*'Factoring table'!$E$15</f>
        <v>170.7405</v>
      </c>
      <c r="V11" s="11">
        <f>HOV_Direction!AU11*'Factoring table'!$E$15</f>
        <v>2.093</v>
      </c>
      <c r="W11" s="11">
        <f>HOV_Direction!AV11*'Factoring table'!$E$15</f>
        <v>0.10733333333333334</v>
      </c>
      <c r="X11" s="11">
        <f>HOV_Direction!AW11*'Factoring table'!$E$15</f>
        <v>12336.517666666667</v>
      </c>
      <c r="Y11" s="11">
        <f>HOV_Direction!AX11*'Factoring table'!$E$15</f>
        <v>149.83733333333333</v>
      </c>
      <c r="Z11" s="11">
        <f>HOV_Direction!AY11*'Factoring table'!$E$15</f>
        <v>5.3666666666666668E-2</v>
      </c>
      <c r="AA11" s="11">
        <f>HOV_Direction!AZ11*'Factoring table'!$E$15</f>
        <v>0.48299999999999998</v>
      </c>
      <c r="AC11">
        <v>8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</row>
    <row r="12" spans="3:40" ht="15" thickBot="1" x14ac:dyDescent="0.35">
      <c r="C12">
        <v>9</v>
      </c>
      <c r="D12" s="13">
        <f>'SOV-Direction'!AP12*'Factoring table'!$D$14</f>
        <v>2947.0245</v>
      </c>
      <c r="E12" s="13">
        <f>'SOV-Direction'!AQ12*'Factoring table'!$D$14</f>
        <v>3531.9375000000005</v>
      </c>
      <c r="F12" s="13">
        <f>'SOV-Direction'!AR12*'Factoring table'!$D$14</f>
        <v>25.921000000000003</v>
      </c>
      <c r="G12" s="13">
        <f>'SOV-Direction'!AS12*'Factoring table'!$D$14</f>
        <v>64.319500000000005</v>
      </c>
      <c r="H12" s="13">
        <f>'SOV-Direction'!AT12*'Factoring table'!$D$14</f>
        <v>1.127</v>
      </c>
      <c r="I12" s="13">
        <f>'SOV-Direction'!AU12*'Factoring table'!$D$14</f>
        <v>70.679000000000002</v>
      </c>
      <c r="J12" s="13">
        <f>'SOV-Direction'!AV12*'Factoring table'!$D$14</f>
        <v>2.1734999999999998</v>
      </c>
      <c r="K12" s="13">
        <f>'SOV-Direction'!AW12*'Factoring table'!$D$14</f>
        <v>2162.1495</v>
      </c>
      <c r="L12" s="13">
        <f>'SOV-Direction'!AX12*'Factoring table'!$D$14</f>
        <v>28.497</v>
      </c>
      <c r="M12" s="13">
        <f>'SOV-Direction'!AY12*'Factoring table'!$D$14</f>
        <v>3283.4340000000002</v>
      </c>
      <c r="N12" s="13">
        <f>'SOV-Direction'!AZ12*'Factoring table'!$D$14</f>
        <v>28056.423500000004</v>
      </c>
      <c r="P12">
        <v>9</v>
      </c>
      <c r="Q12" s="11">
        <f>HOV_Direction!AP12*'Factoring table'!$E$15</f>
        <v>206.10683333333333</v>
      </c>
      <c r="R12" s="11">
        <f>HOV_Direction!AQ12*'Factoring table'!$E$15</f>
        <v>248.20833333333331</v>
      </c>
      <c r="S12" s="11">
        <f>HOV_Direction!AR12*'Factoring table'!$E$15</f>
        <v>1.6099999999999999</v>
      </c>
      <c r="T12" s="11">
        <f>HOV_Direction!AS12*'Factoring table'!$E$15</f>
        <v>4.6153333333333331</v>
      </c>
      <c r="U12" s="11">
        <f>HOV_Direction!AT12*'Factoring table'!$E$15</f>
        <v>5.3666666666666668E-2</v>
      </c>
      <c r="V12" s="11">
        <f>HOV_Direction!AU12*'Factoring table'!$E$15</f>
        <v>4.5348333333333333</v>
      </c>
      <c r="W12" s="11">
        <f>HOV_Direction!AV12*'Factoring table'!$E$15</f>
        <v>0.13416666666666666</v>
      </c>
      <c r="X12" s="11">
        <f>HOV_Direction!AW12*'Factoring table'!$E$15</f>
        <v>149.83733333333333</v>
      </c>
      <c r="Y12" s="11">
        <f>HOV_Direction!AX12*'Factoring table'!$E$15</f>
        <v>1.9856666666666665</v>
      </c>
      <c r="Z12" s="11">
        <f>HOV_Direction!AY12*'Factoring table'!$E$15</f>
        <v>228.298</v>
      </c>
      <c r="AA12" s="11">
        <f>HOV_Direction!AZ12*'Factoring table'!$E$15</f>
        <v>1961.7045000000001</v>
      </c>
      <c r="AC12">
        <v>9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</row>
    <row r="13" spans="3:40" ht="15" thickBot="1" x14ac:dyDescent="0.35">
      <c r="C13">
        <v>10</v>
      </c>
      <c r="D13" s="13">
        <f>'SOV-Direction'!AP13*'Factoring table'!$D$14</f>
        <v>11.753</v>
      </c>
      <c r="E13" s="13">
        <f>'SOV-Direction'!AQ13*'Factoring table'!$D$14</f>
        <v>1.2075</v>
      </c>
      <c r="F13" s="13">
        <f>'SOV-Direction'!AR13*'Factoring table'!$D$14</f>
        <v>0.161</v>
      </c>
      <c r="G13" s="13">
        <f>'SOV-Direction'!AS13*'Factoring table'!$D$14</f>
        <v>8.0500000000000002E-2</v>
      </c>
      <c r="H13" s="13">
        <f>'SOV-Direction'!AT13*'Factoring table'!$D$14</f>
        <v>0.161</v>
      </c>
      <c r="I13" s="13">
        <f>'SOV-Direction'!AU13*'Factoring table'!$D$14</f>
        <v>0.161</v>
      </c>
      <c r="J13" s="13">
        <f>'SOV-Direction'!AV13*'Factoring table'!$D$14</f>
        <v>0.161</v>
      </c>
      <c r="K13" s="13">
        <f>'SOV-Direction'!AW13*'Factoring table'!$D$14</f>
        <v>0</v>
      </c>
      <c r="L13" s="13">
        <f>'SOV-Direction'!AX13*'Factoring table'!$D$14</f>
        <v>3283.4340000000002</v>
      </c>
      <c r="M13" s="13">
        <f>'SOV-Direction'!AY13*'Factoring table'!$D$14</f>
        <v>40896.898000000001</v>
      </c>
      <c r="N13" s="13">
        <f>'SOV-Direction'!AZ13*'Factoring table'!$D$14</f>
        <v>810.55450000000008</v>
      </c>
      <c r="P13">
        <v>10</v>
      </c>
      <c r="Q13" s="11">
        <f>HOV_Direction!AP13*'Factoring table'!$E$15</f>
        <v>1.0196666666666667</v>
      </c>
      <c r="R13" s="11">
        <f>HOV_Direction!AQ13*'Factoring table'!$E$15</f>
        <v>5.3666666666666668E-2</v>
      </c>
      <c r="S13" s="11">
        <f>HOV_Direction!AR13*'Factoring table'!$E$15</f>
        <v>0</v>
      </c>
      <c r="T13" s="11">
        <f>HOV_Direction!AS13*'Factoring table'!$E$15</f>
        <v>2.6833333333333334E-2</v>
      </c>
      <c r="U13" s="11">
        <f>HOV_Direction!AT13*'Factoring table'!$E$15</f>
        <v>0</v>
      </c>
      <c r="V13" s="11">
        <f>HOV_Direction!AU13*'Factoring table'!$E$15</f>
        <v>0</v>
      </c>
      <c r="W13" s="11">
        <f>HOV_Direction!AV13*'Factoring table'!$E$15</f>
        <v>0</v>
      </c>
      <c r="X13" s="11">
        <f>HOV_Direction!AW13*'Factoring table'!$E$15</f>
        <v>5.3666666666666668E-2</v>
      </c>
      <c r="Y13" s="11">
        <f>HOV_Direction!AX13*'Factoring table'!$E$15</f>
        <v>228.298</v>
      </c>
      <c r="Z13" s="11">
        <f>HOV_Direction!AY13*'Factoring table'!$E$15</f>
        <v>2879.7533333333331</v>
      </c>
      <c r="AA13" s="11">
        <f>HOV_Direction!AZ13*'Factoring table'!$E$15</f>
        <v>57.852666666666664</v>
      </c>
      <c r="AC13">
        <v>10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</row>
    <row r="14" spans="3:40" x14ac:dyDescent="0.3">
      <c r="C14">
        <v>11</v>
      </c>
      <c r="D14" s="13">
        <f>'SOV-Direction'!AP14*'Factoring table'!$D$14</f>
        <v>3432.1174999999998</v>
      </c>
      <c r="E14" s="13">
        <f>'SOV-Direction'!AQ14*'Factoring table'!$D$14</f>
        <v>6.3594999999999997</v>
      </c>
      <c r="F14" s="13">
        <f>'SOV-Direction'!AR14*'Factoring table'!$D$14</f>
        <v>8.0500000000000002E-2</v>
      </c>
      <c r="G14" s="13">
        <f>'SOV-Direction'!AS14*'Factoring table'!$D$14</f>
        <v>0.24149999999999999</v>
      </c>
      <c r="H14" s="13">
        <f>'SOV-Direction'!AT14*'Factoring table'!$D$14</f>
        <v>0.161</v>
      </c>
      <c r="I14" s="13">
        <f>'SOV-Direction'!AU14*'Factoring table'!$D$14</f>
        <v>0.5635</v>
      </c>
      <c r="J14" s="13">
        <f>'SOV-Direction'!AV14*'Factoring table'!$D$14</f>
        <v>0.161</v>
      </c>
      <c r="K14" s="13">
        <f>'SOV-Direction'!AW14*'Factoring table'!$D$14</f>
        <v>9.2575000000000003</v>
      </c>
      <c r="L14" s="13">
        <f>'SOV-Direction'!AX14*'Factoring table'!$D$14</f>
        <v>28056.423500000004</v>
      </c>
      <c r="M14" s="13">
        <f>'SOV-Direction'!AY14*'Factoring table'!$D$14</f>
        <v>810.55450000000008</v>
      </c>
      <c r="N14" s="13">
        <f>'SOV-Direction'!AZ14*'Factoring table'!$D$14</f>
        <v>19426.582000000002</v>
      </c>
      <c r="P14">
        <v>11</v>
      </c>
      <c r="Q14" s="11">
        <f>HOV_Direction!AP14*'Factoring table'!$E$15</f>
        <v>242.76116666666667</v>
      </c>
      <c r="R14" s="11">
        <f>HOV_Direction!AQ14*'Factoring table'!$E$15</f>
        <v>0.61716666666666664</v>
      </c>
      <c r="S14" s="11">
        <f>HOV_Direction!AR14*'Factoring table'!$E$15</f>
        <v>2.6833333333333334E-2</v>
      </c>
      <c r="T14" s="11">
        <f>HOV_Direction!AS14*'Factoring table'!$E$15</f>
        <v>0</v>
      </c>
      <c r="U14" s="11">
        <f>HOV_Direction!AT14*'Factoring table'!$E$15</f>
        <v>0</v>
      </c>
      <c r="V14" s="11">
        <f>HOV_Direction!AU14*'Factoring table'!$E$15</f>
        <v>2.6833333333333334E-2</v>
      </c>
      <c r="W14" s="11">
        <f>HOV_Direction!AV14*'Factoring table'!$E$15</f>
        <v>0</v>
      </c>
      <c r="X14" s="11">
        <f>HOV_Direction!AW14*'Factoring table'!$E$15</f>
        <v>0.48299999999999998</v>
      </c>
      <c r="Y14" s="11">
        <f>HOV_Direction!AX14*'Factoring table'!$E$15</f>
        <v>1961.7045000000001</v>
      </c>
      <c r="Z14" s="11">
        <f>HOV_Direction!AY14*'Factoring table'!$E$15</f>
        <v>57.852666666666664</v>
      </c>
      <c r="AA14" s="11">
        <f>HOV_Direction!AZ14*'Factoring table'!$E$15</f>
        <v>1356.586</v>
      </c>
      <c r="AC14">
        <v>11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</row>
    <row r="16" spans="3:40" ht="15" thickBot="1" x14ac:dyDescent="0.35"/>
    <row r="17" spans="3:40" ht="15" thickBot="1" x14ac:dyDescent="0.35">
      <c r="C17" s="12" t="s">
        <v>13</v>
      </c>
      <c r="D17">
        <v>1</v>
      </c>
      <c r="E17">
        <v>2</v>
      </c>
      <c r="F17">
        <v>3</v>
      </c>
      <c r="G17">
        <v>4</v>
      </c>
      <c r="H17">
        <v>5</v>
      </c>
      <c r="I17">
        <v>6</v>
      </c>
      <c r="J17">
        <v>7</v>
      </c>
      <c r="K17">
        <v>8</v>
      </c>
      <c r="L17">
        <v>9</v>
      </c>
      <c r="M17">
        <v>10</v>
      </c>
      <c r="N17">
        <v>11</v>
      </c>
      <c r="P17" s="12" t="s">
        <v>13</v>
      </c>
      <c r="Q17" s="11">
        <f>HOV_Direction!AP17*'Factoring table'!$E$15</f>
        <v>0.33333333333333331</v>
      </c>
      <c r="R17" s="11">
        <f>HOV_Direction!AQ17*'Factoring table'!$E$15</f>
        <v>0.66666666666666663</v>
      </c>
      <c r="S17" s="11">
        <f>HOV_Direction!AR17*'Factoring table'!$E$15</f>
        <v>1</v>
      </c>
      <c r="T17" s="11">
        <f>HOV_Direction!AS17*'Factoring table'!$E$15</f>
        <v>1.3333333333333333</v>
      </c>
      <c r="U17" s="11">
        <f>HOV_Direction!AT17*'Factoring table'!$E$15</f>
        <v>1.6666666666666665</v>
      </c>
      <c r="V17" s="11">
        <f>HOV_Direction!AU17*'Factoring table'!$E$15</f>
        <v>2</v>
      </c>
      <c r="W17" s="11">
        <f>HOV_Direction!AV17*'Factoring table'!$E$15</f>
        <v>2.333333333333333</v>
      </c>
      <c r="X17" s="11">
        <f>HOV_Direction!AW17*'Factoring table'!$E$15</f>
        <v>2.6666666666666665</v>
      </c>
      <c r="Y17" s="11">
        <f>HOV_Direction!AX17*'Factoring table'!$E$15</f>
        <v>3</v>
      </c>
      <c r="Z17" s="11">
        <f>HOV_Direction!AY17*'Factoring table'!$E$15</f>
        <v>3.333333333333333</v>
      </c>
      <c r="AA17" s="11">
        <f>HOV_Direction!AZ17*'Factoring table'!$E$15</f>
        <v>3.6666666666666665</v>
      </c>
      <c r="AC17" s="12" t="s">
        <v>13</v>
      </c>
      <c r="AD17">
        <v>1</v>
      </c>
      <c r="AE17">
        <v>2</v>
      </c>
      <c r="AF17">
        <v>3</v>
      </c>
      <c r="AG17">
        <v>4</v>
      </c>
      <c r="AH17">
        <v>5</v>
      </c>
      <c r="AI17">
        <v>6</v>
      </c>
      <c r="AJ17">
        <v>7</v>
      </c>
      <c r="AK17">
        <v>8</v>
      </c>
      <c r="AL17">
        <v>9</v>
      </c>
      <c r="AM17">
        <v>10</v>
      </c>
      <c r="AN17">
        <v>11</v>
      </c>
    </row>
    <row r="18" spans="3:40" ht="15" thickBot="1" x14ac:dyDescent="0.35">
      <c r="C18">
        <v>1</v>
      </c>
      <c r="D18" s="13">
        <f>'SOV-Direction'!AP18*'Factoring table'!$D$14</f>
        <v>3046771.3760000002</v>
      </c>
      <c r="E18" s="13">
        <f>'SOV-Direction'!AQ18*'Factoring table'!$D$14</f>
        <v>61166.6008</v>
      </c>
      <c r="F18" s="13">
        <f>'SOV-Direction'!AR18*'Factoring table'!$D$14</f>
        <v>12.395600000000002</v>
      </c>
      <c r="G18" s="13">
        <f>'SOV-Direction'!AS18*'Factoring table'!$D$14</f>
        <v>421.2407</v>
      </c>
      <c r="H18" s="13">
        <f>'SOV-Direction'!AT18*'Factoring table'!$D$14</f>
        <v>18.3371</v>
      </c>
      <c r="I18" s="13">
        <f>'SOV-Direction'!AU18*'Factoring table'!$D$14</f>
        <v>1461.4692000000002</v>
      </c>
      <c r="J18" s="13">
        <f>'SOV-Direction'!AV18*'Factoring table'!$D$14</f>
        <v>6.2210999999999999</v>
      </c>
      <c r="K18" s="13">
        <f>'SOV-Direction'!AW18*'Factoring table'!$D$14</f>
        <v>1078.9764</v>
      </c>
      <c r="L18" s="13">
        <f>'SOV-Direction'!AX18*'Factoring table'!$D$14</f>
        <v>887.66010000000017</v>
      </c>
      <c r="M18" s="13">
        <f>'SOV-Direction'!AY18*'Factoring table'!$D$14</f>
        <v>3.5882000000000009</v>
      </c>
      <c r="N18" s="13">
        <f>'SOV-Direction'!AZ18*'Factoring table'!$D$14</f>
        <v>1138.6011000000001</v>
      </c>
      <c r="P18">
        <v>1</v>
      </c>
      <c r="Q18" s="11">
        <f>HOV_Direction!AP18*'Factoring table'!$E$15</f>
        <v>214075.04100000003</v>
      </c>
      <c r="R18" s="11">
        <f>HOV_Direction!AQ18*'Factoring table'!$E$15</f>
        <v>4338.1571000000004</v>
      </c>
      <c r="S18" s="11">
        <f>HOV_Direction!AR18*'Factoring table'!$E$15</f>
        <v>0.74560000000000004</v>
      </c>
      <c r="T18" s="11">
        <f>HOV_Direction!AS18*'Factoring table'!$E$15</f>
        <v>30.779299999999999</v>
      </c>
      <c r="U18" s="11">
        <f>HOV_Direction!AT18*'Factoring table'!$E$15</f>
        <v>1.0795666666666668</v>
      </c>
      <c r="V18" s="11">
        <f>HOV_Direction!AU18*'Factoring table'!$E$15</f>
        <v>102.37243333333333</v>
      </c>
      <c r="W18" s="11">
        <f>HOV_Direction!AV18*'Factoring table'!$E$15</f>
        <v>0.14756666666666668</v>
      </c>
      <c r="X18" s="11">
        <f>HOV_Direction!AW18*'Factoring table'!$E$15</f>
        <v>75.088133333333346</v>
      </c>
      <c r="Y18" s="11">
        <f>HOV_Direction!AX18*'Factoring table'!$E$15</f>
        <v>62.576033333333335</v>
      </c>
      <c r="Z18" s="11">
        <f>HOV_Direction!AY18*'Factoring table'!$E$15</f>
        <v>0.29513333333333336</v>
      </c>
      <c r="AA18" s="11">
        <f>HOV_Direction!AZ18*'Factoring table'!$E$15</f>
        <v>80.019966666666662</v>
      </c>
      <c r="AC18">
        <v>1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</row>
    <row r="19" spans="3:40" ht="15" thickBot="1" x14ac:dyDescent="0.35">
      <c r="C19">
        <v>2</v>
      </c>
      <c r="D19" s="13">
        <f>'SOV-Direction'!AP19*'Factoring table'!$D$14</f>
        <v>13412.039200000001</v>
      </c>
      <c r="E19" s="13">
        <f>'SOV-Direction'!AQ19*'Factoring table'!$D$14</f>
        <v>488120.08800000005</v>
      </c>
      <c r="F19" s="13">
        <f>'SOV-Direction'!AR19*'Factoring table'!$D$14</f>
        <v>337.29079999999999</v>
      </c>
      <c r="G19" s="13">
        <f>'SOV-Direction'!AS19*'Factoring table'!$D$14</f>
        <v>51176.329700000002</v>
      </c>
      <c r="H19" s="13">
        <f>'SOV-Direction'!AT19*'Factoring table'!$D$14</f>
        <v>779.82770000000005</v>
      </c>
      <c r="I19" s="13">
        <f>'SOV-Direction'!AU19*'Factoring table'!$D$14</f>
        <v>1443.9709000000003</v>
      </c>
      <c r="J19" s="13">
        <f>'SOV-Direction'!AV19*'Factoring table'!$D$14</f>
        <v>108.64790000000001</v>
      </c>
      <c r="K19" s="13">
        <f>'SOV-Direction'!AW19*'Factoring table'!$D$14</f>
        <v>9217.8294999999998</v>
      </c>
      <c r="L19" s="13">
        <f>'SOV-Direction'!AX19*'Factoring table'!$D$14</f>
        <v>1026.3883000000001</v>
      </c>
      <c r="M19" s="13">
        <f>'SOV-Direction'!AY19*'Factoring table'!$D$14</f>
        <v>0.53590000000000004</v>
      </c>
      <c r="N19" s="13">
        <f>'SOV-Direction'!AZ19*'Factoring table'!$D$14</f>
        <v>2.0271000000000003</v>
      </c>
      <c r="P19">
        <v>2</v>
      </c>
      <c r="Q19" s="11">
        <f>HOV_Direction!AP19*'Factoring table'!$E$15</f>
        <v>939.52590000000009</v>
      </c>
      <c r="R19" s="11">
        <f>HOV_Direction!AQ19*'Factoring table'!$E$15</f>
        <v>34312.978000000003</v>
      </c>
      <c r="S19" s="11">
        <f>HOV_Direction!AR19*'Factoring table'!$E$15</f>
        <v>24.006766666666667</v>
      </c>
      <c r="T19" s="11">
        <f>HOV_Direction!AS19*'Factoring table'!$E$15</f>
        <v>3589.931966666667</v>
      </c>
      <c r="U19" s="11">
        <f>HOV_Direction!AT19*'Factoring table'!$E$15</f>
        <v>54.257933333333341</v>
      </c>
      <c r="V19" s="11">
        <f>HOV_Direction!AU19*'Factoring table'!$E$15</f>
        <v>101.32393333333334</v>
      </c>
      <c r="W19" s="11">
        <f>HOV_Direction!AV19*'Factoring table'!$E$15</f>
        <v>7.1375666666666664</v>
      </c>
      <c r="X19" s="11">
        <f>HOV_Direction!AW19*'Factoring table'!$E$15</f>
        <v>650.48163333333332</v>
      </c>
      <c r="Y19" s="11">
        <f>HOV_Direction!AX19*'Factoring table'!$E$15</f>
        <v>72.02806666666666</v>
      </c>
      <c r="Z19" s="11">
        <f>HOV_Direction!AY19*'Factoring table'!$E$15</f>
        <v>1.5533333333333333E-2</v>
      </c>
      <c r="AA19" s="11">
        <f>HOV_Direction!AZ19*'Factoring table'!$E$15</f>
        <v>0.17863333333333334</v>
      </c>
      <c r="AC19">
        <v>2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</row>
    <row r="20" spans="3:40" ht="15" thickBot="1" x14ac:dyDescent="0.35">
      <c r="C20">
        <v>3</v>
      </c>
      <c r="D20" s="13">
        <f>'SOV-Direction'!AP20*'Factoring table'!$D$14</f>
        <v>35.136400000000002</v>
      </c>
      <c r="E20" s="13">
        <f>'SOV-Direction'!AQ20*'Factoring table'!$D$14</f>
        <v>2692.6412</v>
      </c>
      <c r="F20" s="13">
        <f>'SOV-Direction'!AR20*'Factoring table'!$D$14</f>
        <v>15827.457</v>
      </c>
      <c r="G20" s="13">
        <f>'SOV-Direction'!AS20*'Factoring table'!$D$14</f>
        <v>301.17580000000004</v>
      </c>
      <c r="H20" s="13">
        <f>'SOV-Direction'!AT20*'Factoring table'!$D$14</f>
        <v>17768.5334</v>
      </c>
      <c r="I20" s="13">
        <f>'SOV-Direction'!AU20*'Factoring table'!$D$14</f>
        <v>0.23300000000000004</v>
      </c>
      <c r="J20" s="13">
        <f>'SOV-Direction'!AV20*'Factoring table'!$D$14</f>
        <v>0.23300000000000004</v>
      </c>
      <c r="K20" s="13">
        <f>'SOV-Direction'!AW20*'Factoring table'!$D$14</f>
        <v>5668.540500000001</v>
      </c>
      <c r="L20" s="13">
        <f>'SOV-Direction'!AX20*'Factoring table'!$D$14</f>
        <v>7.6890000000000009</v>
      </c>
      <c r="M20" s="13">
        <f>'SOV-Direction'!AY20*'Factoring table'!$D$14</f>
        <v>0.23300000000000004</v>
      </c>
      <c r="N20" s="13">
        <f>'SOV-Direction'!AZ20*'Factoring table'!$D$14</f>
        <v>0.20970000000000003</v>
      </c>
      <c r="P20">
        <v>3</v>
      </c>
      <c r="Q20" s="11">
        <f>HOV_Direction!AP20*'Factoring table'!$E$15</f>
        <v>2.3610666666666669</v>
      </c>
      <c r="R20" s="11">
        <f>HOV_Direction!AQ20*'Factoring table'!$E$15</f>
        <v>191.20756666666665</v>
      </c>
      <c r="S20" s="11">
        <f>HOV_Direction!AR20*'Factoring table'!$E$15</f>
        <v>1110.0119999999999</v>
      </c>
      <c r="T20" s="11">
        <f>HOV_Direction!AS20*'Factoring table'!$E$15</f>
        <v>20.5273</v>
      </c>
      <c r="U20" s="11">
        <f>HOV_Direction!AT20*'Factoring table'!$E$15</f>
        <v>1247.1790999999998</v>
      </c>
      <c r="V20" s="11">
        <f>HOV_Direction!AU20*'Factoring table'!$E$15</f>
        <v>0</v>
      </c>
      <c r="W20" s="11">
        <f>HOV_Direction!AV20*'Factoring table'!$E$15</f>
        <v>0</v>
      </c>
      <c r="X20" s="11">
        <f>HOV_Direction!AW20*'Factoring table'!$E$15</f>
        <v>399.7115</v>
      </c>
      <c r="Y20" s="11">
        <f>HOV_Direction!AX20*'Factoring table'!$E$15</f>
        <v>0.46600000000000003</v>
      </c>
      <c r="Z20" s="11">
        <f>HOV_Direction!AY20*'Factoring table'!$E$15</f>
        <v>0</v>
      </c>
      <c r="AA20" s="11">
        <f>HOV_Direction!AZ20*'Factoring table'!$E$15</f>
        <v>7.7666666666666665E-3</v>
      </c>
      <c r="AC20">
        <v>3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</row>
    <row r="21" spans="3:40" ht="15" thickBot="1" x14ac:dyDescent="0.35">
      <c r="C21">
        <v>4</v>
      </c>
      <c r="D21" s="13">
        <f>'SOV-Direction'!AP21*'Factoring table'!$D$14</f>
        <v>186.19029999999998</v>
      </c>
      <c r="E21" s="13">
        <f>'SOV-Direction'!AQ21*'Factoring table'!$D$14</f>
        <v>105888.27130000001</v>
      </c>
      <c r="F21" s="13">
        <f>'SOV-Direction'!AR21*'Factoring table'!$D$14</f>
        <v>41.334200000000003</v>
      </c>
      <c r="G21" s="13">
        <f>'SOV-Direction'!AS21*'Factoring table'!$D$14</f>
        <v>92269.165000000023</v>
      </c>
      <c r="H21" s="13">
        <f>'SOV-Direction'!AT21*'Factoring table'!$D$14</f>
        <v>925.10320000000002</v>
      </c>
      <c r="I21" s="13">
        <f>'SOV-Direction'!AU21*'Factoring table'!$D$14</f>
        <v>1102.0666999999999</v>
      </c>
      <c r="J21" s="13">
        <f>'SOV-Direction'!AV21*'Factoring table'!$D$14</f>
        <v>77831.389900000009</v>
      </c>
      <c r="K21" s="13">
        <f>'SOV-Direction'!AW21*'Factoring table'!$D$14</f>
        <v>62.700300000000006</v>
      </c>
      <c r="L21" s="13">
        <f>'SOV-Direction'!AX21*'Factoring table'!$D$14</f>
        <v>18.803100000000001</v>
      </c>
      <c r="M21" s="13">
        <f>'SOV-Direction'!AY21*'Factoring table'!$D$14</f>
        <v>2.3300000000000001E-2</v>
      </c>
      <c r="N21" s="13">
        <f>'SOV-Direction'!AZ21*'Factoring table'!$D$14</f>
        <v>0.25630000000000003</v>
      </c>
      <c r="P21">
        <v>4</v>
      </c>
      <c r="Q21" s="11">
        <f>HOV_Direction!AP21*'Factoring table'!$E$15</f>
        <v>12.947033333333334</v>
      </c>
      <c r="R21" s="11">
        <f>HOV_Direction!AQ21*'Factoring table'!$E$15</f>
        <v>7416.2890333333326</v>
      </c>
      <c r="S21" s="11">
        <f>HOV_Direction!AR21*'Factoring table'!$E$15</f>
        <v>2.6950333333333334</v>
      </c>
      <c r="T21" s="11">
        <f>HOV_Direction!AS21*'Factoring table'!$E$15</f>
        <v>6489.05</v>
      </c>
      <c r="U21" s="11">
        <f>HOV_Direction!AT21*'Factoring table'!$E$15</f>
        <v>64.680800000000005</v>
      </c>
      <c r="V21" s="11">
        <f>HOV_Direction!AU21*'Factoring table'!$E$15</f>
        <v>73.713433333333342</v>
      </c>
      <c r="W21" s="11">
        <f>HOV_Direction!AV21*'Factoring table'!$E$15</f>
        <v>5477.9775666666665</v>
      </c>
      <c r="X21" s="11">
        <f>HOV_Direction!AW21*'Factoring table'!$E$15</f>
        <v>4.535733333333333</v>
      </c>
      <c r="Y21" s="11">
        <f>HOV_Direction!AX21*'Factoring table'!$E$15</f>
        <v>1.3358666666666665</v>
      </c>
      <c r="Z21" s="11">
        <f>HOV_Direction!AY21*'Factoring table'!$E$15</f>
        <v>6.9900000000000004E-2</v>
      </c>
      <c r="AA21" s="11">
        <f>HOV_Direction!AZ21*'Factoring table'!$E$15</f>
        <v>0</v>
      </c>
      <c r="AC21">
        <v>4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</row>
    <row r="22" spans="3:40" ht="15" thickBot="1" x14ac:dyDescent="0.35">
      <c r="C22">
        <v>5</v>
      </c>
      <c r="D22" s="13">
        <f>'SOV-Direction'!AP22*'Factoring table'!$D$14</f>
        <v>99.793900000000008</v>
      </c>
      <c r="E22" s="13">
        <f>'SOV-Direction'!AQ22*'Factoring table'!$D$14</f>
        <v>6688.5213000000003</v>
      </c>
      <c r="F22" s="13">
        <f>'SOV-Direction'!AR22*'Factoring table'!$D$14</f>
        <v>30473.184600000004</v>
      </c>
      <c r="G22" s="13">
        <f>'SOV-Direction'!AS22*'Factoring table'!$D$14</f>
        <v>6689.3368</v>
      </c>
      <c r="H22" s="13">
        <f>'SOV-Direction'!AT22*'Factoring table'!$D$14</f>
        <v>12067.536</v>
      </c>
      <c r="I22" s="13">
        <f>'SOV-Direction'!AU22*'Factoring table'!$D$14</f>
        <v>5.6619000000000002</v>
      </c>
      <c r="J22" s="13">
        <f>'SOV-Direction'!AV22*'Factoring table'!$D$14</f>
        <v>3.5882000000000001</v>
      </c>
      <c r="K22" s="13">
        <f>'SOV-Direction'!AW22*'Factoring table'!$D$14</f>
        <v>4300.0383000000002</v>
      </c>
      <c r="L22" s="13">
        <f>'SOV-Direction'!AX22*'Factoring table'!$D$14</f>
        <v>0.88540000000000019</v>
      </c>
      <c r="M22" s="13">
        <f>'SOV-Direction'!AY22*'Factoring table'!$D$14</f>
        <v>0.23300000000000004</v>
      </c>
      <c r="N22" s="13">
        <f>'SOV-Direction'!AZ22*'Factoring table'!$D$14</f>
        <v>0.23300000000000004</v>
      </c>
      <c r="P22">
        <v>5</v>
      </c>
      <c r="Q22" s="11">
        <f>HOV_Direction!AP22*'Factoring table'!$E$15</f>
        <v>7.2307666666666677</v>
      </c>
      <c r="R22" s="11">
        <f>HOV_Direction!AQ22*'Factoring table'!$E$15</f>
        <v>456.63340000000005</v>
      </c>
      <c r="S22" s="11">
        <f>HOV_Direction!AR22*'Factoring table'!$E$15</f>
        <v>2134.5052333333333</v>
      </c>
      <c r="T22" s="11">
        <f>HOV_Direction!AS22*'Factoring table'!$E$15</f>
        <v>467.80186666666668</v>
      </c>
      <c r="U22" s="11">
        <f>HOV_Direction!AT22*'Factoring table'!$E$15</f>
        <v>842.99399999999991</v>
      </c>
      <c r="V22" s="11">
        <f>HOV_Direction!AU22*'Factoring table'!$E$15</f>
        <v>0.35726666666666668</v>
      </c>
      <c r="W22" s="11">
        <f>HOV_Direction!AV22*'Factoring table'!$E$15</f>
        <v>0.34949999999999998</v>
      </c>
      <c r="X22" s="11">
        <f>HOV_Direction!AW22*'Factoring table'!$E$15</f>
        <v>304.41449999999998</v>
      </c>
      <c r="Y22" s="11">
        <f>HOV_Direction!AX22*'Factoring table'!$E$15</f>
        <v>1.5533333333333333E-2</v>
      </c>
      <c r="Z22" s="11">
        <f>HOV_Direction!AY22*'Factoring table'!$E$15</f>
        <v>0</v>
      </c>
      <c r="AA22" s="11">
        <f>HOV_Direction!AZ22*'Factoring table'!$E$15</f>
        <v>0</v>
      </c>
      <c r="AC22">
        <v>5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</row>
    <row r="23" spans="3:40" ht="15" thickBot="1" x14ac:dyDescent="0.35">
      <c r="C23">
        <v>6</v>
      </c>
      <c r="D23" s="13">
        <f>'SOV-Direction'!AP23*'Factoring table'!$D$14</f>
        <v>166.73480000000001</v>
      </c>
      <c r="E23" s="13">
        <f>'SOV-Direction'!AQ23*'Factoring table'!$D$14</f>
        <v>218.01810000000003</v>
      </c>
      <c r="F23" s="13">
        <f>'SOV-Direction'!AR23*'Factoring table'!$D$14</f>
        <v>0.23300000000000004</v>
      </c>
      <c r="G23" s="13">
        <f>'SOV-Direction'!AS23*'Factoring table'!$D$14</f>
        <v>140.05630000000002</v>
      </c>
      <c r="H23" s="13">
        <f>'SOV-Direction'!AT23*'Factoring table'!$D$14</f>
        <v>0.6291000000000001</v>
      </c>
      <c r="I23" s="13">
        <f>'SOV-Direction'!AU23*'Factoring table'!$D$14</f>
        <v>388860.69</v>
      </c>
      <c r="J23" s="13">
        <f>'SOV-Direction'!AV23*'Factoring table'!$D$14</f>
        <v>2166.5971</v>
      </c>
      <c r="K23" s="13">
        <f>'SOV-Direction'!AW23*'Factoring table'!$D$14</f>
        <v>8.3414000000000001</v>
      </c>
      <c r="L23" s="13">
        <f>'SOV-Direction'!AX23*'Factoring table'!$D$14</f>
        <v>20.643800000000002</v>
      </c>
      <c r="M23" s="13">
        <f>'SOV-Direction'!AY23*'Factoring table'!$D$14</f>
        <v>0.23300000000000004</v>
      </c>
      <c r="N23" s="13">
        <f>'SOV-Direction'!AZ23*'Factoring table'!$D$14</f>
        <v>0.34950000000000003</v>
      </c>
      <c r="P23">
        <v>6</v>
      </c>
      <c r="Q23" s="11">
        <f>HOV_Direction!AP23*'Factoring table'!$E$15</f>
        <v>11.719899999999999</v>
      </c>
      <c r="R23" s="11">
        <f>HOV_Direction!AQ23*'Factoring table'!$E$15</f>
        <v>15.952733333333331</v>
      </c>
      <c r="S23" s="11">
        <f>HOV_Direction!AR23*'Factoring table'!$E$15</f>
        <v>0</v>
      </c>
      <c r="T23" s="11">
        <f>HOV_Direction!AS23*'Factoring table'!$E$15</f>
        <v>9.7782333333333327</v>
      </c>
      <c r="U23" s="11">
        <f>HOV_Direction!AT23*'Factoring table'!$E$15</f>
        <v>0.10873333333333335</v>
      </c>
      <c r="V23" s="11">
        <f>HOV_Direction!AU23*'Factoring table'!$E$15</f>
        <v>27440.565333333339</v>
      </c>
      <c r="W23" s="11">
        <f>HOV_Direction!AV23*'Factoring table'!$E$15</f>
        <v>152.43636666666669</v>
      </c>
      <c r="X23" s="11">
        <f>HOV_Direction!AW23*'Factoring table'!$E$15</f>
        <v>0.60580000000000001</v>
      </c>
      <c r="Y23" s="11">
        <f>HOV_Direction!AX23*'Factoring table'!$E$15</f>
        <v>1.3125666666666667</v>
      </c>
      <c r="Z23" s="11">
        <f>HOV_Direction!AY23*'Factoring table'!$E$15</f>
        <v>0</v>
      </c>
      <c r="AA23" s="11">
        <f>HOV_Direction!AZ23*'Factoring table'!$E$15</f>
        <v>7.7666666666666665E-3</v>
      </c>
      <c r="AC23">
        <v>6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</row>
    <row r="24" spans="3:40" ht="15" thickBot="1" x14ac:dyDescent="0.35">
      <c r="C24">
        <v>7</v>
      </c>
      <c r="D24" s="13">
        <f>'SOV-Direction'!AP24*'Factoring table'!$D$14</f>
        <v>3.7979000000000003</v>
      </c>
      <c r="E24" s="13">
        <f>'SOV-Direction'!AQ24*'Factoring table'!$D$14</f>
        <v>383.21510000000001</v>
      </c>
      <c r="F24" s="13">
        <f>'SOV-Direction'!AR24*'Factoring table'!$D$14</f>
        <v>0.23300000000000004</v>
      </c>
      <c r="G24" s="13">
        <f>'SOV-Direction'!AS24*'Factoring table'!$D$14</f>
        <v>110468.72510000001</v>
      </c>
      <c r="H24" s="13">
        <f>'SOV-Direction'!AT24*'Factoring table'!$D$14</f>
        <v>0.60580000000000012</v>
      </c>
      <c r="I24" s="13">
        <f>'SOV-Direction'!AU24*'Factoring table'!$D$14</f>
        <v>18358.605900000002</v>
      </c>
      <c r="J24" s="13">
        <f>'SOV-Direction'!AV24*'Factoring table'!$D$14</f>
        <v>41103.296999999999</v>
      </c>
      <c r="K24" s="13">
        <f>'SOV-Direction'!AW24*'Factoring table'!$D$14</f>
        <v>0.65240000000000009</v>
      </c>
      <c r="L24" s="13">
        <f>'SOV-Direction'!AX24*'Factoring table'!$D$14</f>
        <v>0.81550000000000011</v>
      </c>
      <c r="M24" s="13">
        <f>'SOV-Direction'!AY24*'Factoring table'!$D$14</f>
        <v>0.23300000000000004</v>
      </c>
      <c r="N24" s="13">
        <f>'SOV-Direction'!AZ24*'Factoring table'!$D$14</f>
        <v>0.23300000000000004</v>
      </c>
      <c r="P24">
        <v>7</v>
      </c>
      <c r="Q24" s="11">
        <f>HOV_Direction!AP24*'Factoring table'!$E$15</f>
        <v>8.5433333333333333E-2</v>
      </c>
      <c r="R24" s="11">
        <f>HOV_Direction!AQ24*'Factoring table'!$E$15</f>
        <v>30.064766666666664</v>
      </c>
      <c r="S24" s="11">
        <f>HOV_Direction!AR24*'Factoring table'!$E$15</f>
        <v>0</v>
      </c>
      <c r="T24" s="11">
        <f>HOV_Direction!AS24*'Factoring table'!$E$15</f>
        <v>7772.4994333333325</v>
      </c>
      <c r="U24" s="11">
        <f>HOV_Direction!AT24*'Factoring table'!$E$15</f>
        <v>3.8833333333333331E-2</v>
      </c>
      <c r="V24" s="11">
        <f>HOV_Direction!AU24*'Factoring table'!$E$15</f>
        <v>1291.1539666666667</v>
      </c>
      <c r="W24" s="11">
        <f>HOV_Direction!AV24*'Factoring table'!$E$15</f>
        <v>2910.4806666666668</v>
      </c>
      <c r="X24" s="11">
        <f>HOV_Direction!AW24*'Factoring table'!$E$15</f>
        <v>3.1066666666666666E-2</v>
      </c>
      <c r="Y24" s="11">
        <f>HOV_Direction!AX24*'Factoring table'!$E$15</f>
        <v>3.8833333333333331E-2</v>
      </c>
      <c r="Z24" s="11">
        <f>HOV_Direction!AY24*'Factoring table'!$E$15</f>
        <v>0</v>
      </c>
      <c r="AA24" s="11">
        <f>HOV_Direction!AZ24*'Factoring table'!$E$15</f>
        <v>0</v>
      </c>
      <c r="AC24">
        <v>7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</row>
    <row r="25" spans="3:40" ht="15" thickBot="1" x14ac:dyDescent="0.35">
      <c r="C25">
        <v>8</v>
      </c>
      <c r="D25" s="13">
        <f>'SOV-Direction'!AP25*'Factoring table'!$D$14</f>
        <v>7011.7156000000004</v>
      </c>
      <c r="E25" s="13">
        <f>'SOV-Direction'!AQ25*'Factoring table'!$D$14</f>
        <v>75774.745500000005</v>
      </c>
      <c r="F25" s="13">
        <f>'SOV-Direction'!AR25*'Factoring table'!$D$14</f>
        <v>11464.648500000001</v>
      </c>
      <c r="G25" s="13">
        <f>'SOV-Direction'!AS25*'Factoring table'!$D$14</f>
        <v>418.91070000000002</v>
      </c>
      <c r="H25" s="13">
        <f>'SOV-Direction'!AT25*'Factoring table'!$D$14</f>
        <v>2721.4167000000002</v>
      </c>
      <c r="I25" s="13">
        <f>'SOV-Direction'!AU25*'Factoring table'!$D$14</f>
        <v>73.208600000000018</v>
      </c>
      <c r="J25" s="13">
        <f>'SOV-Direction'!AV25*'Factoring table'!$D$14</f>
        <v>2.1436000000000002</v>
      </c>
      <c r="K25" s="13">
        <f>'SOV-Direction'!AW25*'Factoring table'!$D$14</f>
        <v>253813.19100000002</v>
      </c>
      <c r="L25" s="13">
        <f>'SOV-Direction'!AX25*'Factoring table'!$D$14</f>
        <v>642.2179000000001</v>
      </c>
      <c r="M25" s="13">
        <f>'SOV-Direction'!AY25*'Factoring table'!$D$14</f>
        <v>0</v>
      </c>
      <c r="N25" s="13">
        <f>'SOV-Direction'!AZ25*'Factoring table'!$D$14</f>
        <v>5.661900000000001</v>
      </c>
      <c r="P25">
        <v>8</v>
      </c>
      <c r="Q25" s="11">
        <f>HOV_Direction!AP25*'Factoring table'!$E$15</f>
        <v>486.90786666666673</v>
      </c>
      <c r="R25" s="11">
        <f>HOV_Direction!AQ25*'Factoring table'!$E$15</f>
        <v>5343.5986999999996</v>
      </c>
      <c r="S25" s="11">
        <f>HOV_Direction!AR25*'Factoring table'!$E$15</f>
        <v>800.16083333333347</v>
      </c>
      <c r="T25" s="11">
        <f>HOV_Direction!AS25*'Factoring table'!$E$15</f>
        <v>29.637599999999999</v>
      </c>
      <c r="U25" s="11">
        <f>HOV_Direction!AT25*'Factoring table'!$E$15</f>
        <v>189.77850000000001</v>
      </c>
      <c r="V25" s="11">
        <f>HOV_Direction!AU25*'Factoring table'!$E$15</f>
        <v>5.4521999999999995</v>
      </c>
      <c r="W25" s="11">
        <f>HOV_Direction!AV25*'Factoring table'!$E$15</f>
        <v>0.27960000000000002</v>
      </c>
      <c r="X25" s="11">
        <f>HOV_Direction!AW25*'Factoring table'!$E$15</f>
        <v>17853.469666666664</v>
      </c>
      <c r="Y25" s="11">
        <f>HOV_Direction!AX25*'Factoring table'!$E$15</f>
        <v>44.425333333333334</v>
      </c>
      <c r="Z25" s="11">
        <f>HOV_Direction!AY25*'Factoring table'!$E$15</f>
        <v>7.7666666666666676E-2</v>
      </c>
      <c r="AA25" s="11">
        <f>HOV_Direction!AZ25*'Factoring table'!$E$15</f>
        <v>0.32620000000000005</v>
      </c>
      <c r="AC25">
        <v>8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</row>
    <row r="26" spans="3:40" ht="15" thickBot="1" x14ac:dyDescent="0.35">
      <c r="C26">
        <v>9</v>
      </c>
      <c r="D26" s="13">
        <f>'SOV-Direction'!AP26*'Factoring table'!$D$14</f>
        <v>7642.2369000000017</v>
      </c>
      <c r="E26" s="13">
        <f>'SOV-Direction'!AQ26*'Factoring table'!$D$14</f>
        <v>9196.4866999999995</v>
      </c>
      <c r="F26" s="13">
        <f>'SOV-Direction'!AR26*'Factoring table'!$D$14</f>
        <v>67.337000000000018</v>
      </c>
      <c r="G26" s="13">
        <f>'SOV-Direction'!AS26*'Factoring table'!$D$14</f>
        <v>167.3639</v>
      </c>
      <c r="H26" s="13">
        <f>'SOV-Direction'!AT26*'Factoring table'!$D$14</f>
        <v>2.3766000000000003</v>
      </c>
      <c r="I26" s="13">
        <f>'SOV-Direction'!AU26*'Factoring table'!$D$14</f>
        <v>183.93020000000001</v>
      </c>
      <c r="J26" s="13">
        <f>'SOV-Direction'!AV26*'Factoring table'!$D$14</f>
        <v>5.4755000000000003</v>
      </c>
      <c r="K26" s="13">
        <f>'SOV-Direction'!AW26*'Factoring table'!$D$14</f>
        <v>5615.9291000000003</v>
      </c>
      <c r="L26" s="13">
        <f>'SOV-Direction'!AX26*'Factoring table'!$D$14</f>
        <v>41.241</v>
      </c>
      <c r="M26" s="13">
        <f>'SOV-Direction'!AY26*'Factoring table'!$D$14</f>
        <v>1552.6188000000002</v>
      </c>
      <c r="N26" s="13">
        <f>'SOV-Direction'!AZ26*'Factoring table'!$D$14</f>
        <v>31971.304700000004</v>
      </c>
      <c r="P26">
        <v>9</v>
      </c>
      <c r="Q26" s="11">
        <f>HOV_Direction!AP26*'Factoring table'!$E$15</f>
        <v>533.98163333333332</v>
      </c>
      <c r="R26" s="11">
        <f>HOV_Direction!AQ26*'Factoring table'!$E$15</f>
        <v>646.3886</v>
      </c>
      <c r="S26" s="11">
        <f>HOV_Direction!AR26*'Factoring table'!$E$15</f>
        <v>4.194</v>
      </c>
      <c r="T26" s="11">
        <f>HOV_Direction!AS26*'Factoring table'!$E$15</f>
        <v>12.0228</v>
      </c>
      <c r="U26" s="11">
        <f>HOV_Direction!AT26*'Factoring table'!$E$15</f>
        <v>0.13980000000000001</v>
      </c>
      <c r="V26" s="11">
        <f>HOV_Direction!AU26*'Factoring table'!$E$15</f>
        <v>11.8131</v>
      </c>
      <c r="W26" s="11">
        <f>HOV_Direction!AV26*'Factoring table'!$E$15</f>
        <v>0.34949999999999998</v>
      </c>
      <c r="X26" s="11">
        <f>HOV_Direction!AW26*'Factoring table'!$E$15</f>
        <v>389.26533333333333</v>
      </c>
      <c r="Y26" s="11">
        <f>HOV_Direction!AX26*'Factoring table'!$E$15</f>
        <v>2.8736666666666668</v>
      </c>
      <c r="Z26" s="11">
        <f>HOV_Direction!AY26*'Factoring table'!$E$15</f>
        <v>108.70226666666667</v>
      </c>
      <c r="AA26" s="11">
        <f>HOV_Direction!AZ26*'Factoring table'!$E$15</f>
        <v>2230.1750333333334</v>
      </c>
      <c r="AC26">
        <v>9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</row>
    <row r="27" spans="3:40" ht="15" thickBot="1" x14ac:dyDescent="0.35">
      <c r="C27">
        <v>10</v>
      </c>
      <c r="D27" s="13">
        <f>'SOV-Direction'!AP27*'Factoring table'!$D$14</f>
        <v>30.429800000000004</v>
      </c>
      <c r="E27" s="13">
        <f>'SOV-Direction'!AQ27*'Factoring table'!$D$14</f>
        <v>2.9590999999999998</v>
      </c>
      <c r="F27" s="13">
        <f>'SOV-Direction'!AR27*'Factoring table'!$D$14</f>
        <v>0.23300000000000004</v>
      </c>
      <c r="G27" s="13">
        <f>'SOV-Direction'!AS27*'Factoring table'!$D$14</f>
        <v>0.20970000000000003</v>
      </c>
      <c r="H27" s="13">
        <f>'SOV-Direction'!AT27*'Factoring table'!$D$14</f>
        <v>0.23300000000000004</v>
      </c>
      <c r="I27" s="13">
        <f>'SOV-Direction'!AU27*'Factoring table'!$D$14</f>
        <v>0.23300000000000004</v>
      </c>
      <c r="J27" s="13">
        <f>'SOV-Direction'!AV27*'Factoring table'!$D$14</f>
        <v>0.23300000000000004</v>
      </c>
      <c r="K27" s="13">
        <f>'SOV-Direction'!AW27*'Factoring table'!$D$14</f>
        <v>0</v>
      </c>
      <c r="L27" s="13">
        <f>'SOV-Direction'!AX27*'Factoring table'!$D$14</f>
        <v>7950.985200000001</v>
      </c>
      <c r="M27" s="13">
        <f>'SOV-Direction'!AY27*'Factoring table'!$D$14</f>
        <v>59186.19400000001</v>
      </c>
      <c r="N27" s="13">
        <f>'SOV-Direction'!AZ27*'Factoring table'!$D$14</f>
        <v>1940.9133000000002</v>
      </c>
      <c r="P27">
        <v>10</v>
      </c>
      <c r="Q27" s="11">
        <f>HOV_Direction!AP27*'Factoring table'!$E$15</f>
        <v>2.6562000000000001</v>
      </c>
      <c r="R27" s="11">
        <f>HOV_Direction!AQ27*'Factoring table'!$E$15</f>
        <v>0.13980000000000001</v>
      </c>
      <c r="S27" s="11">
        <f>HOV_Direction!AR27*'Factoring table'!$E$15</f>
        <v>0</v>
      </c>
      <c r="T27" s="11">
        <f>HOV_Direction!AS27*'Factoring table'!$E$15</f>
        <v>7.7666666666666665E-3</v>
      </c>
      <c r="U27" s="11">
        <f>HOV_Direction!AT27*'Factoring table'!$E$15</f>
        <v>0</v>
      </c>
      <c r="V27" s="11">
        <f>HOV_Direction!AU27*'Factoring table'!$E$15</f>
        <v>0</v>
      </c>
      <c r="W27" s="11">
        <f>HOV_Direction!AV27*'Factoring table'!$E$15</f>
        <v>0</v>
      </c>
      <c r="X27" s="11">
        <f>HOV_Direction!AW27*'Factoring table'!$E$15</f>
        <v>7.7666666666666676E-2</v>
      </c>
      <c r="Y27" s="11">
        <f>HOV_Direction!AX27*'Factoring table'!$E$15</f>
        <v>552.08573333333334</v>
      </c>
      <c r="Z27" s="11">
        <f>HOV_Direction!AY27*'Factoring table'!$E$15</f>
        <v>4167.5933333333332</v>
      </c>
      <c r="AA27" s="11">
        <f>HOV_Direction!AZ27*'Factoring table'!$E$15</f>
        <v>138.89906666666667</v>
      </c>
      <c r="AC27">
        <v>10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</row>
    <row r="28" spans="3:40" x14ac:dyDescent="0.3">
      <c r="C28">
        <v>11</v>
      </c>
      <c r="D28" s="13">
        <f>'SOV-Direction'!AP28*'Factoring table'!$D$14</f>
        <v>8795.3539000000001</v>
      </c>
      <c r="E28" s="13">
        <f>'SOV-Direction'!AQ28*'Factoring table'!$D$14</f>
        <v>16.379899999999999</v>
      </c>
      <c r="F28" s="13">
        <f>'SOV-Direction'!AR28*'Factoring table'!$D$14</f>
        <v>2.3300000000000001E-2</v>
      </c>
      <c r="G28" s="13">
        <f>'SOV-Direction'!AS28*'Factoring table'!$D$14</f>
        <v>0.44270000000000004</v>
      </c>
      <c r="H28" s="13">
        <f>'SOV-Direction'!AT28*'Factoring table'!$D$14</f>
        <v>0.23300000000000004</v>
      </c>
      <c r="I28" s="13">
        <f>'SOV-Direction'!AU28*'Factoring table'!$D$14</f>
        <v>1.2815000000000003</v>
      </c>
      <c r="J28" s="13">
        <f>'SOV-Direction'!AV28*'Factoring table'!$D$14</f>
        <v>0.23300000000000004</v>
      </c>
      <c r="K28" s="13">
        <f>'SOV-Direction'!AW28*'Factoring table'!$D$14</f>
        <v>21.133100000000002</v>
      </c>
      <c r="L28" s="13">
        <f>'SOV-Direction'!AX28*'Factoring table'!$D$14</f>
        <v>49235.486300000011</v>
      </c>
      <c r="M28" s="13">
        <f>'SOV-Direction'!AY28*'Factoring table'!$D$14</f>
        <v>405.16370000000006</v>
      </c>
      <c r="N28" s="13">
        <f>'SOV-Direction'!AZ28*'Factoring table'!$D$14</f>
        <v>28114.246000000006</v>
      </c>
      <c r="P28">
        <v>11</v>
      </c>
      <c r="Q28" s="11">
        <f>HOV_Direction!AP28*'Factoring table'!$E$15</f>
        <v>622.63036666666665</v>
      </c>
      <c r="R28" s="11">
        <f>HOV_Direction!AQ28*'Factoring table'!$E$15</f>
        <v>1.6076999999999999</v>
      </c>
      <c r="S28" s="11">
        <f>HOV_Direction!AR28*'Factoring table'!$E$15</f>
        <v>6.9900000000000004E-2</v>
      </c>
      <c r="T28" s="11">
        <f>HOV_Direction!AS28*'Factoring table'!$E$15</f>
        <v>0</v>
      </c>
      <c r="U28" s="11">
        <f>HOV_Direction!AT28*'Factoring table'!$E$15</f>
        <v>0</v>
      </c>
      <c r="V28" s="11">
        <f>HOV_Direction!AU28*'Factoring table'!$E$15</f>
        <v>6.9900000000000004E-2</v>
      </c>
      <c r="W28" s="11">
        <f>HOV_Direction!AV28*'Factoring table'!$E$15</f>
        <v>0</v>
      </c>
      <c r="X28" s="11">
        <f>HOV_Direction!AW28*'Factoring table'!$E$15</f>
        <v>1.0718000000000001</v>
      </c>
      <c r="Y28" s="11">
        <f>HOV_Direction!AX28*'Factoring table'!$E$15</f>
        <v>3447.8019666666669</v>
      </c>
      <c r="Z28" s="11">
        <f>HOV_Direction!AY28*'Factoring table'!$E$15</f>
        <v>28.550266666666666</v>
      </c>
      <c r="AA28" s="11">
        <f>HOV_Direction!AZ28*'Factoring table'!$E$15</f>
        <v>1963.258</v>
      </c>
      <c r="AC28">
        <v>11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</row>
    <row r="30" spans="3:40" ht="15" thickBot="1" x14ac:dyDescent="0.35"/>
    <row r="31" spans="3:40" ht="15" thickBot="1" x14ac:dyDescent="0.35">
      <c r="C31" s="12" t="s">
        <v>14</v>
      </c>
      <c r="D31">
        <v>1</v>
      </c>
      <c r="E31">
        <v>2</v>
      </c>
      <c r="F31">
        <v>3</v>
      </c>
      <c r="G31">
        <v>4</v>
      </c>
      <c r="H31">
        <v>5</v>
      </c>
      <c r="I31">
        <v>6</v>
      </c>
      <c r="J31">
        <v>7</v>
      </c>
      <c r="K31">
        <v>8</v>
      </c>
      <c r="L31">
        <v>9</v>
      </c>
      <c r="M31">
        <v>10</v>
      </c>
      <c r="N31">
        <v>11</v>
      </c>
      <c r="P31" s="12" t="s">
        <v>14</v>
      </c>
      <c r="Q31" s="11">
        <f>HOV_Direction!AP31*'Factoring table'!$E$15</f>
        <v>0.33333333333333331</v>
      </c>
      <c r="R31" s="11">
        <f>HOV_Direction!AQ31*'Factoring table'!$E$15</f>
        <v>0.66666666666666663</v>
      </c>
      <c r="S31" s="11">
        <f>HOV_Direction!AR31*'Factoring table'!$E$15</f>
        <v>1</v>
      </c>
      <c r="T31" s="11">
        <f>HOV_Direction!AS31*'Factoring table'!$E$15</f>
        <v>1.3333333333333333</v>
      </c>
      <c r="U31" s="11">
        <f>HOV_Direction!AT31*'Factoring table'!$E$15</f>
        <v>1.6666666666666665</v>
      </c>
      <c r="V31" s="11">
        <f>HOV_Direction!AU31*'Factoring table'!$E$15</f>
        <v>2</v>
      </c>
      <c r="W31" s="11">
        <f>HOV_Direction!AV31*'Factoring table'!$E$15</f>
        <v>2.333333333333333</v>
      </c>
      <c r="X31" s="11">
        <f>HOV_Direction!AW31*'Factoring table'!$E$15</f>
        <v>2.6666666666666665</v>
      </c>
      <c r="Y31" s="11">
        <f>HOV_Direction!AX31*'Factoring table'!$E$15</f>
        <v>3</v>
      </c>
      <c r="Z31" s="11">
        <f>HOV_Direction!AY31*'Factoring table'!$E$15</f>
        <v>3.333333333333333</v>
      </c>
      <c r="AA31" s="11">
        <f>HOV_Direction!AZ31*'Factoring table'!$E$15</f>
        <v>3.6666666666666665</v>
      </c>
      <c r="AC31" s="12" t="s">
        <v>14</v>
      </c>
      <c r="AD31">
        <v>1</v>
      </c>
      <c r="AE31">
        <v>2</v>
      </c>
      <c r="AF31">
        <v>3</v>
      </c>
      <c r="AG31">
        <v>4</v>
      </c>
      <c r="AH31">
        <v>5</v>
      </c>
      <c r="AI31">
        <v>6</v>
      </c>
      <c r="AJ31">
        <v>7</v>
      </c>
      <c r="AK31">
        <v>8</v>
      </c>
      <c r="AL31">
        <v>9</v>
      </c>
      <c r="AM31">
        <v>10</v>
      </c>
      <c r="AN31">
        <v>11</v>
      </c>
    </row>
    <row r="32" spans="3:40" ht="15" thickBot="1" x14ac:dyDescent="0.35">
      <c r="C32">
        <v>1</v>
      </c>
      <c r="D32" s="13">
        <f>'SOV-Direction'!AP32*'Factoring table'!$D$14</f>
        <v>4472085.0240000002</v>
      </c>
      <c r="E32" s="13">
        <f>'SOV-Direction'!AQ32*'Factoring table'!$D$14</f>
        <v>54733.680000000008</v>
      </c>
      <c r="F32" s="13">
        <f>'SOV-Direction'!AR32*'Factoring table'!$D$14</f>
        <v>34.884</v>
      </c>
      <c r="G32" s="13">
        <f>'SOV-Direction'!AS32*'Factoring table'!$D$14</f>
        <v>445.79700000000003</v>
      </c>
      <c r="H32" s="13">
        <f>'SOV-Direction'!AT32*'Factoring table'!$D$14</f>
        <v>86.697000000000003</v>
      </c>
      <c r="I32" s="13">
        <f>'SOV-Direction'!AU32*'Factoring table'!$D$14</f>
        <v>1194.9480000000001</v>
      </c>
      <c r="J32" s="13">
        <f>'SOV-Direction'!AV32*'Factoring table'!$D$14</f>
        <v>7.3530000000000006</v>
      </c>
      <c r="K32" s="13">
        <f>'SOV-Direction'!AW32*'Factoring table'!$D$14</f>
        <v>5937.804000000001</v>
      </c>
      <c r="L32" s="13">
        <f>'SOV-Direction'!AX32*'Factoring table'!$D$14</f>
        <v>6260.1390000000001</v>
      </c>
      <c r="M32" s="13">
        <f>'SOV-Direction'!AY32*'Factoring table'!$D$14</f>
        <v>24.966000000000001</v>
      </c>
      <c r="N32" s="13">
        <f>'SOV-Direction'!AZ32*'Factoring table'!$D$14</f>
        <v>7290.585</v>
      </c>
      <c r="P32">
        <v>1</v>
      </c>
      <c r="Q32" s="11">
        <f>HOV_Direction!AP32*'Factoring table'!$E$15</f>
        <v>314221.734</v>
      </c>
      <c r="R32" s="11">
        <f>HOV_Direction!AQ32*'Factoring table'!$E$15</f>
        <v>3873.3210000000004</v>
      </c>
      <c r="S32" s="11">
        <f>HOV_Direction!AR32*'Factoring table'!$E$15</f>
        <v>2.2800000000000002</v>
      </c>
      <c r="T32" s="11">
        <f>HOV_Direction!AS32*'Factoring table'!$E$15</f>
        <v>32.091000000000001</v>
      </c>
      <c r="U32" s="11">
        <f>HOV_Direction!AT32*'Factoring table'!$E$15</f>
        <v>6.0990000000000011</v>
      </c>
      <c r="V32" s="11">
        <f>HOV_Direction!AU32*'Factoring table'!$E$15</f>
        <v>83.733000000000004</v>
      </c>
      <c r="W32" s="11">
        <f>HOV_Direction!AV32*'Factoring table'!$E$15</f>
        <v>0.17099999999999999</v>
      </c>
      <c r="X32" s="11">
        <f>HOV_Direction!AW32*'Factoring table'!$E$15</f>
        <v>412.452</v>
      </c>
      <c r="Y32" s="11">
        <f>HOV_Direction!AX32*'Factoring table'!$E$15</f>
        <v>437.81700000000001</v>
      </c>
      <c r="Z32" s="11">
        <f>HOV_Direction!AY32*'Factoring table'!$E$15</f>
        <v>2.1659999999999999</v>
      </c>
      <c r="AA32" s="11">
        <f>HOV_Direction!AZ32*'Factoring table'!$E$15</f>
        <v>515.67899999999997</v>
      </c>
      <c r="AC32">
        <v>1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</row>
    <row r="33" spans="3:40" ht="15" thickBot="1" x14ac:dyDescent="0.35">
      <c r="C33">
        <v>2</v>
      </c>
      <c r="D33" s="13">
        <f>'SOV-Direction'!AP33*'Factoring table'!$D$14</f>
        <v>54733.680000000008</v>
      </c>
      <c r="E33" s="13">
        <f>'SOV-Direction'!AQ33*'Factoring table'!$D$14</f>
        <v>716468.11200000008</v>
      </c>
      <c r="F33" s="13">
        <f>'SOV-Direction'!AR33*'Factoring table'!$D$14</f>
        <v>2223.6840000000002</v>
      </c>
      <c r="G33" s="13">
        <f>'SOV-Direction'!AS33*'Factoring table'!$D$14</f>
        <v>115270.587</v>
      </c>
      <c r="H33" s="13">
        <f>'SOV-Direction'!AT33*'Factoring table'!$D$14</f>
        <v>5481.0630000000001</v>
      </c>
      <c r="I33" s="13">
        <f>'SOV-Direction'!AU33*'Factoring table'!$D$14</f>
        <v>1219.7430000000002</v>
      </c>
      <c r="J33" s="13">
        <f>'SOV-Direction'!AV33*'Factoring table'!$D$14</f>
        <v>360.98099999999999</v>
      </c>
      <c r="K33" s="13">
        <f>'SOV-Direction'!AW33*'Factoring table'!$D$14</f>
        <v>62376.525000000009</v>
      </c>
      <c r="L33" s="13">
        <f>'SOV-Direction'!AX33*'Factoring table'!$D$14</f>
        <v>7502.625</v>
      </c>
      <c r="M33" s="13">
        <f>'SOV-Direction'!AY33*'Factoring table'!$D$14</f>
        <v>2.5649999999999999</v>
      </c>
      <c r="N33" s="13">
        <f>'SOV-Direction'!AZ33*'Factoring table'!$D$14</f>
        <v>13.509</v>
      </c>
      <c r="P33">
        <v>2</v>
      </c>
      <c r="Q33" s="11">
        <f>HOV_Direction!AP33*'Factoring table'!$E$15</f>
        <v>3873.3210000000004</v>
      </c>
      <c r="R33" s="11">
        <f>HOV_Direction!AQ33*'Factoring table'!$E$15</f>
        <v>50364.971999999994</v>
      </c>
      <c r="S33" s="11">
        <f>HOV_Direction!AR33*'Factoring table'!$E$15</f>
        <v>157.947</v>
      </c>
      <c r="T33" s="11">
        <f>HOV_Direction!AS33*'Factoring table'!$E$15</f>
        <v>8077.527</v>
      </c>
      <c r="U33" s="11">
        <f>HOV_Direction!AT33*'Factoring table'!$E$15</f>
        <v>374.94600000000003</v>
      </c>
      <c r="V33" s="11">
        <f>HOV_Direction!AU33*'Factoring table'!$E$15</f>
        <v>86.070000000000007</v>
      </c>
      <c r="W33" s="11">
        <f>HOV_Direction!AV33*'Factoring table'!$E$15</f>
        <v>27.303000000000001</v>
      </c>
      <c r="X33" s="11">
        <f>HOV_Direction!AW33*'Factoring table'!$E$15</f>
        <v>4399.0889999999999</v>
      </c>
      <c r="Y33" s="11">
        <f>HOV_Direction!AX33*'Factoring table'!$E$15</f>
        <v>527.25</v>
      </c>
      <c r="Z33" s="11">
        <f>HOV_Direction!AY33*'Factoring table'!$E$15</f>
        <v>0.114</v>
      </c>
      <c r="AA33" s="11">
        <f>HOV_Direction!AZ33*'Factoring table'!$E$15</f>
        <v>1.3109999999999999</v>
      </c>
      <c r="AC33">
        <v>2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</row>
    <row r="34" spans="3:40" ht="15" thickBot="1" x14ac:dyDescent="0.35">
      <c r="C34">
        <v>3</v>
      </c>
      <c r="D34" s="13">
        <f>'SOV-Direction'!AP34*'Factoring table'!$D$14</f>
        <v>34.884</v>
      </c>
      <c r="E34" s="13">
        <f>'SOV-Direction'!AQ34*'Factoring table'!$D$14</f>
        <v>2223.6840000000002</v>
      </c>
      <c r="F34" s="13">
        <f>'SOV-Direction'!AR34*'Factoring table'!$D$14</f>
        <v>23231.718000000001</v>
      </c>
      <c r="G34" s="13">
        <f>'SOV-Direction'!AS34*'Factoring table'!$D$14</f>
        <v>251.37</v>
      </c>
      <c r="H34" s="13">
        <f>'SOV-Direction'!AT34*'Factoring table'!$D$14</f>
        <v>35404.866000000002</v>
      </c>
      <c r="I34" s="13">
        <f>'SOV-Direction'!AU34*'Factoring table'!$D$14</f>
        <v>0.34200000000000003</v>
      </c>
      <c r="J34" s="13">
        <f>'SOV-Direction'!AV34*'Factoring table'!$D$14</f>
        <v>0.34200000000000003</v>
      </c>
      <c r="K34" s="13">
        <f>'SOV-Direction'!AW34*'Factoring table'!$D$14</f>
        <v>12574.143000000002</v>
      </c>
      <c r="L34" s="13">
        <f>'SOV-Direction'!AX34*'Factoring table'!$D$14</f>
        <v>55.062000000000005</v>
      </c>
      <c r="M34" s="13">
        <f>'SOV-Direction'!AY34*'Factoring table'!$D$14</f>
        <v>0.34200000000000003</v>
      </c>
      <c r="N34" s="13">
        <f>'SOV-Direction'!AZ34*'Factoring table'!$D$14</f>
        <v>0.17100000000000001</v>
      </c>
      <c r="P34">
        <v>3</v>
      </c>
      <c r="Q34" s="11">
        <f>HOV_Direction!AP34*'Factoring table'!$E$15</f>
        <v>2.2800000000000002</v>
      </c>
      <c r="R34" s="11">
        <f>HOV_Direction!AQ34*'Factoring table'!$E$15</f>
        <v>157.947</v>
      </c>
      <c r="S34" s="11">
        <f>HOV_Direction!AR34*'Factoring table'!$E$15</f>
        <v>1629.288</v>
      </c>
      <c r="T34" s="11">
        <f>HOV_Direction!AS34*'Factoring table'!$E$15</f>
        <v>17.042999999999999</v>
      </c>
      <c r="U34" s="11">
        <f>HOV_Direction!AT34*'Factoring table'!$E$15</f>
        <v>2481.837</v>
      </c>
      <c r="V34" s="11">
        <f>HOV_Direction!AU34*'Factoring table'!$E$15</f>
        <v>0</v>
      </c>
      <c r="W34" s="11">
        <f>HOV_Direction!AV34*'Factoring table'!$E$15</f>
        <v>0</v>
      </c>
      <c r="X34" s="11">
        <f>HOV_Direction!AW34*'Factoring table'!$E$15</f>
        <v>880.59300000000007</v>
      </c>
      <c r="Y34" s="11">
        <f>HOV_Direction!AX34*'Factoring table'!$E$15</f>
        <v>3.4200000000000004</v>
      </c>
      <c r="Z34" s="11">
        <f>HOV_Direction!AY34*'Factoring table'!$E$15</f>
        <v>0</v>
      </c>
      <c r="AA34" s="11">
        <f>HOV_Direction!AZ34*'Factoring table'!$E$15</f>
        <v>5.7000000000000002E-2</v>
      </c>
      <c r="AC34">
        <v>3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</row>
    <row r="35" spans="3:40" ht="15" thickBot="1" x14ac:dyDescent="0.35">
      <c r="C35">
        <v>4</v>
      </c>
      <c r="D35" s="13">
        <f>'SOV-Direction'!AP35*'Factoring table'!$D$14</f>
        <v>445.79700000000003</v>
      </c>
      <c r="E35" s="13">
        <f>'SOV-Direction'!AQ35*'Factoring table'!$D$14</f>
        <v>115270.587</v>
      </c>
      <c r="F35" s="13">
        <f>'SOV-Direction'!AR35*'Factoring table'!$D$14</f>
        <v>251.37</v>
      </c>
      <c r="G35" s="13">
        <f>'SOV-Direction'!AS35*'Factoring table'!$D$14</f>
        <v>135433.71000000002</v>
      </c>
      <c r="H35" s="13">
        <f>'SOV-Direction'!AT35*'Factoring table'!$D$14</f>
        <v>5588.2800000000007</v>
      </c>
      <c r="I35" s="13">
        <f>'SOV-Direction'!AU35*'Factoring table'!$D$14</f>
        <v>911.601</v>
      </c>
      <c r="J35" s="13">
        <f>'SOV-Direction'!AV35*'Factoring table'!$D$14</f>
        <v>138194.505</v>
      </c>
      <c r="K35" s="13">
        <f>'SOV-Direction'!AW35*'Factoring table'!$D$14</f>
        <v>353.45700000000005</v>
      </c>
      <c r="L35" s="13">
        <f>'SOV-Direction'!AX35*'Factoring table'!$D$14</f>
        <v>136.62899999999999</v>
      </c>
      <c r="M35" s="13">
        <f>'SOV-Direction'!AY35*'Factoring table'!$D$14</f>
        <v>0.17100000000000001</v>
      </c>
      <c r="N35" s="13">
        <f>'SOV-Direction'!AZ35*'Factoring table'!$D$14</f>
        <v>0.51300000000000001</v>
      </c>
      <c r="P35">
        <v>4</v>
      </c>
      <c r="Q35" s="11">
        <f>HOV_Direction!AP35*'Factoring table'!$E$15</f>
        <v>32.091000000000001</v>
      </c>
      <c r="R35" s="11">
        <f>HOV_Direction!AQ35*'Factoring table'!$E$15</f>
        <v>8077.527</v>
      </c>
      <c r="S35" s="11">
        <f>HOV_Direction!AR35*'Factoring table'!$E$15</f>
        <v>17.042999999999999</v>
      </c>
      <c r="T35" s="11">
        <f>HOV_Direction!AS35*'Factoring table'!$E$15</f>
        <v>9524.7000000000007</v>
      </c>
      <c r="U35" s="11">
        <f>HOV_Direction!AT35*'Factoring table'!$E$15</f>
        <v>390.79199999999997</v>
      </c>
      <c r="V35" s="11">
        <f>HOV_Direction!AU35*'Factoring table'!$E$15</f>
        <v>61.275000000000006</v>
      </c>
      <c r="W35" s="11">
        <f>HOV_Direction!AV35*'Factoring table'!$E$15</f>
        <v>9724.5990000000002</v>
      </c>
      <c r="X35" s="11">
        <f>HOV_Direction!AW35*'Factoring table'!$E$15</f>
        <v>25.080000000000002</v>
      </c>
      <c r="Y35" s="11">
        <f>HOV_Direction!AX35*'Factoring table'!$E$15</f>
        <v>9.8040000000000003</v>
      </c>
      <c r="Z35" s="11">
        <f>HOV_Direction!AY35*'Factoring table'!$E$15</f>
        <v>5.7000000000000002E-2</v>
      </c>
      <c r="AA35" s="11">
        <f>HOV_Direction!AZ35*'Factoring table'!$E$15</f>
        <v>0</v>
      </c>
      <c r="AC35">
        <v>4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</row>
    <row r="36" spans="3:40" ht="15" thickBot="1" x14ac:dyDescent="0.35">
      <c r="C36">
        <v>5</v>
      </c>
      <c r="D36" s="13">
        <f>'SOV-Direction'!AP36*'Factoring table'!$D$14</f>
        <v>86.697000000000003</v>
      </c>
      <c r="E36" s="13">
        <f>'SOV-Direction'!AQ36*'Factoring table'!$D$14</f>
        <v>5481.0630000000001</v>
      </c>
      <c r="F36" s="13">
        <f>'SOV-Direction'!AR36*'Factoring table'!$D$14</f>
        <v>35404.866000000002</v>
      </c>
      <c r="G36" s="13">
        <f>'SOV-Direction'!AS36*'Factoring table'!$D$14</f>
        <v>5588.2800000000007</v>
      </c>
      <c r="H36" s="13">
        <f>'SOV-Direction'!AT36*'Factoring table'!$D$14</f>
        <v>17712.864000000001</v>
      </c>
      <c r="I36" s="13">
        <f>'SOV-Direction'!AU36*'Factoring table'!$D$14</f>
        <v>4.617</v>
      </c>
      <c r="J36" s="13">
        <f>'SOV-Direction'!AV36*'Factoring table'!$D$14</f>
        <v>3.0779999999999998</v>
      </c>
      <c r="K36" s="13">
        <f>'SOV-Direction'!AW36*'Factoring table'!$D$14</f>
        <v>5153.0850000000009</v>
      </c>
      <c r="L36" s="13">
        <f>'SOV-Direction'!AX36*'Factoring table'!$D$14</f>
        <v>2.3940000000000001</v>
      </c>
      <c r="M36" s="13">
        <f>'SOV-Direction'!AY36*'Factoring table'!$D$14</f>
        <v>0.34200000000000003</v>
      </c>
      <c r="N36" s="13">
        <f>'SOV-Direction'!AZ36*'Factoring table'!$D$14</f>
        <v>0.34200000000000003</v>
      </c>
      <c r="P36">
        <v>5</v>
      </c>
      <c r="Q36" s="11">
        <f>HOV_Direction!AP36*'Factoring table'!$E$15</f>
        <v>6.0990000000000011</v>
      </c>
      <c r="R36" s="11">
        <f>HOV_Direction!AQ36*'Factoring table'!$E$15</f>
        <v>374.94600000000003</v>
      </c>
      <c r="S36" s="11">
        <f>HOV_Direction!AR36*'Factoring table'!$E$15</f>
        <v>2481.837</v>
      </c>
      <c r="T36" s="11">
        <f>HOV_Direction!AS36*'Factoring table'!$E$15</f>
        <v>390.79199999999997</v>
      </c>
      <c r="U36" s="11">
        <f>HOV_Direction!AT36*'Factoring table'!$E$15</f>
        <v>1237.356</v>
      </c>
      <c r="V36" s="11">
        <f>HOV_Direction!AU36*'Factoring table'!$E$15</f>
        <v>0.34199999999999997</v>
      </c>
      <c r="W36" s="11">
        <f>HOV_Direction!AV36*'Factoring table'!$E$15</f>
        <v>0.28500000000000003</v>
      </c>
      <c r="X36" s="11">
        <f>HOV_Direction!AW36*'Factoring table'!$E$15</f>
        <v>362.69100000000003</v>
      </c>
      <c r="Y36" s="11">
        <f>HOV_Direction!AX36*'Factoring table'!$E$15</f>
        <v>0.114</v>
      </c>
      <c r="Z36" s="11">
        <f>HOV_Direction!AY36*'Factoring table'!$E$15</f>
        <v>0</v>
      </c>
      <c r="AA36" s="11">
        <f>HOV_Direction!AZ36*'Factoring table'!$E$15</f>
        <v>0</v>
      </c>
      <c r="AC36">
        <v>5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</row>
    <row r="37" spans="3:40" ht="15" thickBot="1" x14ac:dyDescent="0.35">
      <c r="C37">
        <v>6</v>
      </c>
      <c r="D37" s="13">
        <f>'SOV-Direction'!AP37*'Factoring table'!$D$14</f>
        <v>1194.9480000000001</v>
      </c>
      <c r="E37" s="13">
        <f>'SOV-Direction'!AQ37*'Factoring table'!$D$14</f>
        <v>1219.7430000000002</v>
      </c>
      <c r="F37" s="13">
        <f>'SOV-Direction'!AR37*'Factoring table'!$D$14</f>
        <v>0.34200000000000003</v>
      </c>
      <c r="G37" s="13">
        <f>'SOV-Direction'!AS37*'Factoring table'!$D$14</f>
        <v>911.601</v>
      </c>
      <c r="H37" s="13">
        <f>'SOV-Direction'!AT37*'Factoring table'!$D$14</f>
        <v>4.617</v>
      </c>
      <c r="I37" s="13">
        <f>'SOV-Direction'!AU37*'Factoring table'!$D$14</f>
        <v>570774.06000000006</v>
      </c>
      <c r="J37" s="13">
        <f>'SOV-Direction'!AV37*'Factoring table'!$D$14</f>
        <v>15063.561000000002</v>
      </c>
      <c r="K37" s="13">
        <f>'SOV-Direction'!AW37*'Factoring table'!$D$14</f>
        <v>59.85</v>
      </c>
      <c r="L37" s="13">
        <f>'SOV-Direction'!AX37*'Factoring table'!$D$14</f>
        <v>150.13800000000001</v>
      </c>
      <c r="M37" s="13">
        <f>'SOV-Direction'!AY37*'Factoring table'!$D$14</f>
        <v>0.34200000000000003</v>
      </c>
      <c r="N37" s="13">
        <f>'SOV-Direction'!AZ37*'Factoring table'!$D$14</f>
        <v>1.1970000000000001</v>
      </c>
      <c r="P37">
        <v>6</v>
      </c>
      <c r="Q37" s="11">
        <f>HOV_Direction!AP37*'Factoring table'!$E$15</f>
        <v>83.733000000000004</v>
      </c>
      <c r="R37" s="11">
        <f>HOV_Direction!AQ37*'Factoring table'!$E$15</f>
        <v>86.070000000000007</v>
      </c>
      <c r="S37" s="11">
        <f>HOV_Direction!AR37*'Factoring table'!$E$15</f>
        <v>0</v>
      </c>
      <c r="T37" s="11">
        <f>HOV_Direction!AS37*'Factoring table'!$E$15</f>
        <v>61.275000000000006</v>
      </c>
      <c r="U37" s="11">
        <f>HOV_Direction!AT37*'Factoring table'!$E$15</f>
        <v>0.34199999999999997</v>
      </c>
      <c r="V37" s="11">
        <f>HOV_Direction!AU37*'Factoring table'!$E$15</f>
        <v>40277.567999999999</v>
      </c>
      <c r="W37" s="11">
        <f>HOV_Direction!AV37*'Factoring table'!$E$15</f>
        <v>1059.4590000000001</v>
      </c>
      <c r="X37" s="11">
        <f>HOV_Direction!AW37*'Factoring table'!$E$15</f>
        <v>4.4459999999999997</v>
      </c>
      <c r="Y37" s="11">
        <f>HOV_Direction!AX37*'Factoring table'!$E$15</f>
        <v>9.6329999999999991</v>
      </c>
      <c r="Z37" s="11">
        <f>HOV_Direction!AY37*'Factoring table'!$E$15</f>
        <v>0</v>
      </c>
      <c r="AA37" s="11">
        <f>HOV_Direction!AZ37*'Factoring table'!$E$15</f>
        <v>5.7000000000000002E-2</v>
      </c>
      <c r="AC37">
        <v>6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</row>
    <row r="38" spans="3:40" ht="15" thickBot="1" x14ac:dyDescent="0.35">
      <c r="C38">
        <v>7</v>
      </c>
      <c r="D38" s="13">
        <f>'SOV-Direction'!AP38*'Factoring table'!$D$14</f>
        <v>7.3530000000000006</v>
      </c>
      <c r="E38" s="13">
        <f>'SOV-Direction'!AQ38*'Factoring table'!$D$14</f>
        <v>360.98099999999999</v>
      </c>
      <c r="F38" s="13">
        <f>'SOV-Direction'!AR38*'Factoring table'!$D$14</f>
        <v>0.34200000000000003</v>
      </c>
      <c r="G38" s="13">
        <f>'SOV-Direction'!AS38*'Factoring table'!$D$14</f>
        <v>138194.505</v>
      </c>
      <c r="H38" s="13">
        <f>'SOV-Direction'!AT38*'Factoring table'!$D$14</f>
        <v>3.0779999999999998</v>
      </c>
      <c r="I38" s="13">
        <f>'SOV-Direction'!AU38*'Factoring table'!$D$14</f>
        <v>15063.561000000002</v>
      </c>
      <c r="J38" s="13">
        <f>'SOV-Direction'!AV38*'Factoring table'!$D$14</f>
        <v>60331.878000000004</v>
      </c>
      <c r="K38" s="13">
        <f>'SOV-Direction'!AW38*'Factoring table'!$D$14</f>
        <v>2.052</v>
      </c>
      <c r="L38" s="13">
        <f>'SOV-Direction'!AX38*'Factoring table'!$D$14</f>
        <v>4.6170000000000009</v>
      </c>
      <c r="M38" s="13">
        <f>'SOV-Direction'!AY38*'Factoring table'!$D$14</f>
        <v>0.34200000000000003</v>
      </c>
      <c r="N38" s="13">
        <f>'SOV-Direction'!AZ38*'Factoring table'!$D$14</f>
        <v>0.34200000000000003</v>
      </c>
      <c r="P38">
        <v>7</v>
      </c>
      <c r="Q38" s="11">
        <f>HOV_Direction!AP38*'Factoring table'!$E$15</f>
        <v>0.17099999999999999</v>
      </c>
      <c r="R38" s="11">
        <f>HOV_Direction!AQ38*'Factoring table'!$E$15</f>
        <v>27.303000000000001</v>
      </c>
      <c r="S38" s="11">
        <f>HOV_Direction!AR38*'Factoring table'!$E$15</f>
        <v>0</v>
      </c>
      <c r="T38" s="11">
        <f>HOV_Direction!AS38*'Factoring table'!$E$15</f>
        <v>9724.5990000000002</v>
      </c>
      <c r="U38" s="11">
        <f>HOV_Direction!AT38*'Factoring table'!$E$15</f>
        <v>0.28500000000000003</v>
      </c>
      <c r="V38" s="11">
        <f>HOV_Direction!AU38*'Factoring table'!$E$15</f>
        <v>1059.4590000000001</v>
      </c>
      <c r="W38" s="11">
        <f>HOV_Direction!AV38*'Factoring table'!$E$15</f>
        <v>4272.0360000000001</v>
      </c>
      <c r="X38" s="11">
        <f>HOV_Direction!AW38*'Factoring table'!$E$15</f>
        <v>0.22800000000000001</v>
      </c>
      <c r="Y38" s="11">
        <f>HOV_Direction!AX38*'Factoring table'!$E$15</f>
        <v>0.28500000000000003</v>
      </c>
      <c r="Z38" s="11">
        <f>HOV_Direction!AY38*'Factoring table'!$E$15</f>
        <v>0</v>
      </c>
      <c r="AA38" s="11">
        <f>HOV_Direction!AZ38*'Factoring table'!$E$15</f>
        <v>0</v>
      </c>
      <c r="AC38">
        <v>7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</row>
    <row r="39" spans="3:40" ht="15" thickBot="1" x14ac:dyDescent="0.35">
      <c r="C39">
        <v>8</v>
      </c>
      <c r="D39" s="13">
        <f>'SOV-Direction'!AP39*'Factoring table'!$D$14</f>
        <v>5937.804000000001</v>
      </c>
      <c r="E39" s="13">
        <f>'SOV-Direction'!AQ39*'Factoring table'!$D$14</f>
        <v>62376.525000000009</v>
      </c>
      <c r="F39" s="13">
        <f>'SOV-Direction'!AR39*'Factoring table'!$D$14</f>
        <v>12574.143000000002</v>
      </c>
      <c r="G39" s="13">
        <f>'SOV-Direction'!AS39*'Factoring table'!$D$14</f>
        <v>353.45700000000005</v>
      </c>
      <c r="H39" s="13">
        <f>'SOV-Direction'!AT39*'Factoring table'!$D$14</f>
        <v>5153.0850000000009</v>
      </c>
      <c r="I39" s="13">
        <f>'SOV-Direction'!AU39*'Factoring table'!$D$14</f>
        <v>59.85</v>
      </c>
      <c r="J39" s="13">
        <f>'SOV-Direction'!AV39*'Factoring table'!$D$14</f>
        <v>2.052</v>
      </c>
      <c r="K39" s="13">
        <f>'SOV-Direction'!AW39*'Factoring table'!$D$14</f>
        <v>372549.83400000003</v>
      </c>
      <c r="L39" s="13">
        <f>'SOV-Direction'!AX39*'Factoring table'!$D$14</f>
        <v>4592.8890000000001</v>
      </c>
      <c r="M39" s="13">
        <f>'SOV-Direction'!AY39*'Factoring table'!$D$14</f>
        <v>0</v>
      </c>
      <c r="N39" s="13">
        <f>'SOV-Direction'!AZ39*'Factoring table'!$D$14</f>
        <v>19.665000000000003</v>
      </c>
      <c r="P39">
        <v>8</v>
      </c>
      <c r="Q39" s="11">
        <f>HOV_Direction!AP39*'Factoring table'!$E$15</f>
        <v>412.452</v>
      </c>
      <c r="R39" s="11">
        <f>HOV_Direction!AQ39*'Factoring table'!$E$15</f>
        <v>4399.0889999999999</v>
      </c>
      <c r="S39" s="11">
        <f>HOV_Direction!AR39*'Factoring table'!$E$15</f>
        <v>880.59300000000007</v>
      </c>
      <c r="T39" s="11">
        <f>HOV_Direction!AS39*'Factoring table'!$E$15</f>
        <v>25.080000000000002</v>
      </c>
      <c r="U39" s="11">
        <f>HOV_Direction!AT39*'Factoring table'!$E$15</f>
        <v>362.69100000000003</v>
      </c>
      <c r="V39" s="11">
        <f>HOV_Direction!AU39*'Factoring table'!$E$15</f>
        <v>4.4459999999999997</v>
      </c>
      <c r="W39" s="11">
        <f>HOV_Direction!AV39*'Factoring table'!$E$15</f>
        <v>0.22800000000000001</v>
      </c>
      <c r="X39" s="11">
        <f>HOV_Direction!AW39*'Factoring table'!$E$15</f>
        <v>26205.522000000001</v>
      </c>
      <c r="Y39" s="11">
        <f>HOV_Direction!AX39*'Factoring table'!$E$15</f>
        <v>318.28800000000001</v>
      </c>
      <c r="Z39" s="11">
        <f>HOV_Direction!AY39*'Factoring table'!$E$15</f>
        <v>0.114</v>
      </c>
      <c r="AA39" s="11">
        <f>HOV_Direction!AZ39*'Factoring table'!$E$15</f>
        <v>1.026</v>
      </c>
      <c r="AC39">
        <v>8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</row>
    <row r="40" spans="3:40" ht="15" thickBot="1" x14ac:dyDescent="0.35">
      <c r="C40">
        <v>9</v>
      </c>
      <c r="D40" s="13">
        <f>'SOV-Direction'!AP40*'Factoring table'!$D$14</f>
        <v>6260.1390000000001</v>
      </c>
      <c r="E40" s="13">
        <f>'SOV-Direction'!AQ40*'Factoring table'!$D$14</f>
        <v>7502.625</v>
      </c>
      <c r="F40" s="13">
        <f>'SOV-Direction'!AR40*'Factoring table'!$D$14</f>
        <v>55.062000000000005</v>
      </c>
      <c r="G40" s="13">
        <f>'SOV-Direction'!AS40*'Factoring table'!$D$14</f>
        <v>136.62899999999999</v>
      </c>
      <c r="H40" s="13">
        <f>'SOV-Direction'!AT40*'Factoring table'!$D$14</f>
        <v>2.3940000000000001</v>
      </c>
      <c r="I40" s="13">
        <f>'SOV-Direction'!AU40*'Factoring table'!$D$14</f>
        <v>150.13800000000001</v>
      </c>
      <c r="J40" s="13">
        <f>'SOV-Direction'!AV40*'Factoring table'!$D$14</f>
        <v>4.6170000000000009</v>
      </c>
      <c r="K40" s="13">
        <f>'SOV-Direction'!AW40*'Factoring table'!$D$14</f>
        <v>4592.8890000000001</v>
      </c>
      <c r="L40" s="13">
        <f>'SOV-Direction'!AX40*'Factoring table'!$D$14</f>
        <v>60.534000000000006</v>
      </c>
      <c r="M40" s="13">
        <f>'SOV-Direction'!AY40*'Factoring table'!$D$14</f>
        <v>6974.7480000000005</v>
      </c>
      <c r="N40" s="13">
        <f>'SOV-Direction'!AZ40*'Factoring table'!$D$14</f>
        <v>59598.116999999998</v>
      </c>
      <c r="P40">
        <v>9</v>
      </c>
      <c r="Q40" s="11">
        <f>HOV_Direction!AP40*'Factoring table'!$E$15</f>
        <v>437.81700000000001</v>
      </c>
      <c r="R40" s="11">
        <f>HOV_Direction!AQ40*'Factoring table'!$E$15</f>
        <v>527.25</v>
      </c>
      <c r="S40" s="11">
        <f>HOV_Direction!AR40*'Factoring table'!$E$15</f>
        <v>3.4200000000000004</v>
      </c>
      <c r="T40" s="11">
        <f>HOV_Direction!AS40*'Factoring table'!$E$15</f>
        <v>9.8040000000000003</v>
      </c>
      <c r="U40" s="11">
        <f>HOV_Direction!AT40*'Factoring table'!$E$15</f>
        <v>0.114</v>
      </c>
      <c r="V40" s="11">
        <f>HOV_Direction!AU40*'Factoring table'!$E$15</f>
        <v>9.6329999999999991</v>
      </c>
      <c r="W40" s="11">
        <f>HOV_Direction!AV40*'Factoring table'!$E$15</f>
        <v>0.28500000000000003</v>
      </c>
      <c r="X40" s="11">
        <f>HOV_Direction!AW40*'Factoring table'!$E$15</f>
        <v>318.28800000000001</v>
      </c>
      <c r="Y40" s="11">
        <f>HOV_Direction!AX40*'Factoring table'!$E$15</f>
        <v>4.218</v>
      </c>
      <c r="Z40" s="11">
        <f>HOV_Direction!AY40*'Factoring table'!$E$15</f>
        <v>484.95600000000002</v>
      </c>
      <c r="AA40" s="11">
        <f>HOV_Direction!AZ40*'Factoring table'!$E$15</f>
        <v>4167.0990000000002</v>
      </c>
      <c r="AC40">
        <v>9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</row>
    <row r="41" spans="3:40" ht="15" thickBot="1" x14ac:dyDescent="0.35">
      <c r="C41">
        <v>10</v>
      </c>
      <c r="D41" s="13">
        <f>'SOV-Direction'!AP41*'Factoring table'!$D$14</f>
        <v>24.966000000000001</v>
      </c>
      <c r="E41" s="13">
        <f>'SOV-Direction'!AQ41*'Factoring table'!$D$14</f>
        <v>2.5649999999999999</v>
      </c>
      <c r="F41" s="13">
        <f>'SOV-Direction'!AR41*'Factoring table'!$D$14</f>
        <v>0.34200000000000003</v>
      </c>
      <c r="G41" s="13">
        <f>'SOV-Direction'!AS41*'Factoring table'!$D$14</f>
        <v>0.17100000000000001</v>
      </c>
      <c r="H41" s="13">
        <f>'SOV-Direction'!AT41*'Factoring table'!$D$14</f>
        <v>0.34200000000000003</v>
      </c>
      <c r="I41" s="13">
        <f>'SOV-Direction'!AU41*'Factoring table'!$D$14</f>
        <v>0.34200000000000003</v>
      </c>
      <c r="J41" s="13">
        <f>'SOV-Direction'!AV41*'Factoring table'!$D$14</f>
        <v>0.34200000000000003</v>
      </c>
      <c r="K41" s="13">
        <f>'SOV-Direction'!AW41*'Factoring table'!$D$14</f>
        <v>0</v>
      </c>
      <c r="L41" s="13">
        <f>'SOV-Direction'!AX41*'Factoring table'!$D$14</f>
        <v>6974.7480000000005</v>
      </c>
      <c r="M41" s="13">
        <f>'SOV-Direction'!AY41*'Factoring table'!$D$14</f>
        <v>86874.156000000003</v>
      </c>
      <c r="N41" s="13">
        <f>'SOV-Direction'!AZ41*'Factoring table'!$D$14</f>
        <v>1721.799</v>
      </c>
      <c r="P41">
        <v>10</v>
      </c>
      <c r="Q41" s="11">
        <f>HOV_Direction!AP41*'Factoring table'!$E$15</f>
        <v>2.1659999999999999</v>
      </c>
      <c r="R41" s="11">
        <f>HOV_Direction!AQ41*'Factoring table'!$E$15</f>
        <v>0.114</v>
      </c>
      <c r="S41" s="11">
        <f>HOV_Direction!AR41*'Factoring table'!$E$15</f>
        <v>0</v>
      </c>
      <c r="T41" s="11">
        <f>HOV_Direction!AS41*'Factoring table'!$E$15</f>
        <v>5.7000000000000002E-2</v>
      </c>
      <c r="U41" s="11">
        <f>HOV_Direction!AT41*'Factoring table'!$E$15</f>
        <v>0</v>
      </c>
      <c r="V41" s="11">
        <f>HOV_Direction!AU41*'Factoring table'!$E$15</f>
        <v>0</v>
      </c>
      <c r="W41" s="11">
        <f>HOV_Direction!AV41*'Factoring table'!$E$15</f>
        <v>0</v>
      </c>
      <c r="X41" s="11">
        <f>HOV_Direction!AW41*'Factoring table'!$E$15</f>
        <v>0.114</v>
      </c>
      <c r="Y41" s="11">
        <f>HOV_Direction!AX41*'Factoring table'!$E$15</f>
        <v>484.95600000000002</v>
      </c>
      <c r="Z41" s="11">
        <f>HOV_Direction!AY41*'Factoring table'!$E$15</f>
        <v>6117.24</v>
      </c>
      <c r="AA41" s="11">
        <f>HOV_Direction!AZ41*'Factoring table'!$E$15</f>
        <v>122.89200000000001</v>
      </c>
      <c r="AC41">
        <v>10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</row>
    <row r="42" spans="3:40" x14ac:dyDescent="0.3">
      <c r="C42">
        <v>11</v>
      </c>
      <c r="D42" s="13">
        <f>'SOV-Direction'!AP42*'Factoring table'!$D$14</f>
        <v>7290.585</v>
      </c>
      <c r="E42" s="13">
        <f>'SOV-Direction'!AQ42*'Factoring table'!$D$14</f>
        <v>13.509</v>
      </c>
      <c r="F42" s="13">
        <f>'SOV-Direction'!AR42*'Factoring table'!$D$14</f>
        <v>0.17100000000000001</v>
      </c>
      <c r="G42" s="13">
        <f>'SOV-Direction'!AS42*'Factoring table'!$D$14</f>
        <v>0.51300000000000001</v>
      </c>
      <c r="H42" s="13">
        <f>'SOV-Direction'!AT42*'Factoring table'!$D$14</f>
        <v>0.34200000000000003</v>
      </c>
      <c r="I42" s="13">
        <f>'SOV-Direction'!AU42*'Factoring table'!$D$14</f>
        <v>1.1970000000000001</v>
      </c>
      <c r="J42" s="13">
        <f>'SOV-Direction'!AV42*'Factoring table'!$D$14</f>
        <v>0.34200000000000003</v>
      </c>
      <c r="K42" s="13">
        <f>'SOV-Direction'!AW42*'Factoring table'!$D$14</f>
        <v>19.665000000000003</v>
      </c>
      <c r="L42" s="13">
        <f>'SOV-Direction'!AX42*'Factoring table'!$D$14</f>
        <v>59598.116999999998</v>
      </c>
      <c r="M42" s="13">
        <f>'SOV-Direction'!AY42*'Factoring table'!$D$14</f>
        <v>1721.799</v>
      </c>
      <c r="N42" s="13">
        <f>'SOV-Direction'!AZ42*'Factoring table'!$D$14</f>
        <v>41266.404000000002</v>
      </c>
      <c r="P42">
        <v>11</v>
      </c>
      <c r="Q42" s="11">
        <f>HOV_Direction!AP42*'Factoring table'!$E$15</f>
        <v>515.67899999999997</v>
      </c>
      <c r="R42" s="11">
        <f>HOV_Direction!AQ42*'Factoring table'!$E$15</f>
        <v>1.3109999999999999</v>
      </c>
      <c r="S42" s="11">
        <f>HOV_Direction!AR42*'Factoring table'!$E$15</f>
        <v>5.7000000000000002E-2</v>
      </c>
      <c r="T42" s="11">
        <f>HOV_Direction!AS42*'Factoring table'!$E$15</f>
        <v>0</v>
      </c>
      <c r="U42" s="11">
        <f>HOV_Direction!AT42*'Factoring table'!$E$15</f>
        <v>0</v>
      </c>
      <c r="V42" s="11">
        <f>HOV_Direction!AU42*'Factoring table'!$E$15</f>
        <v>5.7000000000000002E-2</v>
      </c>
      <c r="W42" s="11">
        <f>HOV_Direction!AV42*'Factoring table'!$E$15</f>
        <v>0</v>
      </c>
      <c r="X42" s="11">
        <f>HOV_Direction!AW42*'Factoring table'!$E$15</f>
        <v>1.026</v>
      </c>
      <c r="Y42" s="11">
        <f>HOV_Direction!AX42*'Factoring table'!$E$15</f>
        <v>4167.0990000000002</v>
      </c>
      <c r="Z42" s="11">
        <f>HOV_Direction!AY42*'Factoring table'!$E$15</f>
        <v>122.89200000000001</v>
      </c>
      <c r="AA42" s="11">
        <f>HOV_Direction!AZ42*'Factoring table'!$E$15</f>
        <v>2881.692</v>
      </c>
      <c r="AC42">
        <v>11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</row>
    <row r="44" spans="3:40" ht="15" thickBot="1" x14ac:dyDescent="0.35"/>
    <row r="45" spans="3:40" ht="15" thickBot="1" x14ac:dyDescent="0.35">
      <c r="C45" s="12" t="s">
        <v>15</v>
      </c>
      <c r="D45">
        <v>1</v>
      </c>
      <c r="E45">
        <v>2</v>
      </c>
      <c r="F45">
        <v>3</v>
      </c>
      <c r="G45">
        <v>4</v>
      </c>
      <c r="H45">
        <v>5</v>
      </c>
      <c r="I45">
        <v>6</v>
      </c>
      <c r="J45">
        <v>7</v>
      </c>
      <c r="K45">
        <v>8</v>
      </c>
      <c r="L45">
        <v>9</v>
      </c>
      <c r="M45">
        <v>10</v>
      </c>
      <c r="N45">
        <v>11</v>
      </c>
      <c r="P45" s="12" t="s">
        <v>15</v>
      </c>
      <c r="Q45" s="11">
        <f>HOV_Direction!AP45*'Factoring table'!$E$15</f>
        <v>0.33333333333333331</v>
      </c>
      <c r="R45" s="11">
        <f>HOV_Direction!AQ45*'Factoring table'!$E$15</f>
        <v>0.66666666666666663</v>
      </c>
      <c r="S45" s="11">
        <f>HOV_Direction!AR45*'Factoring table'!$E$15</f>
        <v>1</v>
      </c>
      <c r="T45" s="11">
        <f>HOV_Direction!AS45*'Factoring table'!$E$15</f>
        <v>1.3333333333333333</v>
      </c>
      <c r="U45" s="11">
        <f>HOV_Direction!AT45*'Factoring table'!$E$15</f>
        <v>1.6666666666666665</v>
      </c>
      <c r="V45" s="11">
        <f>HOV_Direction!AU45*'Factoring table'!$E$15</f>
        <v>2</v>
      </c>
      <c r="W45" s="11">
        <f>HOV_Direction!AV45*'Factoring table'!$E$15</f>
        <v>2.333333333333333</v>
      </c>
      <c r="X45" s="11">
        <f>HOV_Direction!AW45*'Factoring table'!$E$15</f>
        <v>2.6666666666666665</v>
      </c>
      <c r="Y45" s="11">
        <f>HOV_Direction!AX45*'Factoring table'!$E$15</f>
        <v>3</v>
      </c>
      <c r="Z45" s="11">
        <f>HOV_Direction!AY45*'Factoring table'!$E$15</f>
        <v>3.333333333333333</v>
      </c>
      <c r="AA45" s="11">
        <f>HOV_Direction!AZ45*'Factoring table'!$E$15</f>
        <v>3.6666666666666665</v>
      </c>
      <c r="AC45" s="12" t="s">
        <v>15</v>
      </c>
      <c r="AD45">
        <v>1</v>
      </c>
      <c r="AE45">
        <v>2</v>
      </c>
      <c r="AF45">
        <v>3</v>
      </c>
      <c r="AG45">
        <v>4</v>
      </c>
      <c r="AH45">
        <v>5</v>
      </c>
      <c r="AI45">
        <v>6</v>
      </c>
      <c r="AJ45">
        <v>7</v>
      </c>
      <c r="AK45">
        <v>8</v>
      </c>
      <c r="AL45">
        <v>9</v>
      </c>
      <c r="AM45">
        <v>10</v>
      </c>
      <c r="AN45">
        <v>11</v>
      </c>
    </row>
    <row r="46" spans="3:40" ht="15" thickBot="1" x14ac:dyDescent="0.35">
      <c r="C46">
        <v>1</v>
      </c>
      <c r="D46" s="13">
        <f>'SOV-Direction'!AP46*'Factoring table'!$D$14</f>
        <v>3465212.08</v>
      </c>
      <c r="E46" s="13">
        <f>'SOV-Direction'!AQ46*'Factoring table'!$D$14</f>
        <v>18648.606500000002</v>
      </c>
      <c r="F46" s="13">
        <f>'SOV-Direction'!AR46*'Factoring table'!$D$14</f>
        <v>38.345500000000001</v>
      </c>
      <c r="G46" s="13">
        <f>'SOV-Direction'!AS46*'Factoring table'!$D$14</f>
        <v>228.46974999999998</v>
      </c>
      <c r="H46" s="13">
        <f>'SOV-Direction'!AT46*'Factoring table'!$D$14</f>
        <v>107.70925000000001</v>
      </c>
      <c r="I46" s="13">
        <f>'SOV-Direction'!AU46*'Factoring table'!$D$14</f>
        <v>281.66849999999999</v>
      </c>
      <c r="J46" s="13">
        <f>'SOV-Direction'!AV46*'Factoring table'!$D$14</f>
        <v>4.4917499999999997</v>
      </c>
      <c r="K46" s="13">
        <f>'SOV-Direction'!AW46*'Factoring table'!$D$14</f>
        <v>7552.9770000000008</v>
      </c>
      <c r="L46" s="13">
        <f>'SOV-Direction'!AX46*'Factoring table'!$D$14</f>
        <v>8211.67425</v>
      </c>
      <c r="M46" s="13">
        <f>'SOV-Direction'!AY46*'Factoring table'!$D$14</f>
        <v>32.701000000000001</v>
      </c>
      <c r="N46" s="13">
        <f>'SOV-Direction'!AZ46*'Factoring table'!$D$14</f>
        <v>9459.0292499999996</v>
      </c>
      <c r="P46">
        <v>1</v>
      </c>
      <c r="Q46" s="11">
        <f>HOV_Direction!AP46*'Factoring table'!$E$15</f>
        <v>243475.90500000003</v>
      </c>
      <c r="R46" s="11">
        <f>HOV_Direction!AQ46*'Factoring table'!$E$15</f>
        <v>1310.1467500000001</v>
      </c>
      <c r="S46" s="11">
        <f>HOV_Direction!AR46*'Factoring table'!$E$15</f>
        <v>2.5705</v>
      </c>
      <c r="T46" s="11">
        <f>HOV_Direction!AS46*'Factoring table'!$E$15</f>
        <v>15.992750000000001</v>
      </c>
      <c r="U46" s="11">
        <f>HOV_Direction!AT46*'Factoring table'!$E$15</f>
        <v>7.7865833333333327</v>
      </c>
      <c r="V46" s="11">
        <f>HOV_Direction!AU46*'Factoring table'!$E$15</f>
        <v>19.773416666666666</v>
      </c>
      <c r="W46" s="11">
        <f>HOV_Direction!AV46*'Factoring table'!$E$15</f>
        <v>0.10158333333333333</v>
      </c>
      <c r="X46" s="11">
        <f>HOV_Direction!AW46*'Factoring table'!$E$15</f>
        <v>524.50566666666668</v>
      </c>
      <c r="Y46" s="11">
        <f>HOV_Direction!AX46*'Factoring table'!$E$15</f>
        <v>573.80891666666662</v>
      </c>
      <c r="Z46" s="11">
        <f>HOV_Direction!AY46*'Factoring table'!$E$15</f>
        <v>2.8531666666666666</v>
      </c>
      <c r="AA46" s="11">
        <f>HOV_Direction!AZ46*'Factoring table'!$E$15</f>
        <v>669.57108333333326</v>
      </c>
      <c r="AC46">
        <v>1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</row>
    <row r="47" spans="3:40" ht="15" thickBot="1" x14ac:dyDescent="0.35">
      <c r="C47">
        <v>2</v>
      </c>
      <c r="D47" s="13">
        <f>'SOV-Direction'!AP47*'Factoring table'!$D$14</f>
        <v>66172.593500000003</v>
      </c>
      <c r="E47" s="13">
        <f>'SOV-Direction'!AQ47*'Factoring table'!$D$14</f>
        <v>555158.04</v>
      </c>
      <c r="F47" s="13">
        <f>'SOV-Direction'!AR47*'Factoring table'!$D$14</f>
        <v>2895.0189999999998</v>
      </c>
      <c r="G47" s="13">
        <f>'SOV-Direction'!AS47*'Factoring table'!$D$14</f>
        <v>116541.73975000001</v>
      </c>
      <c r="H47" s="13">
        <f>'SOV-Direction'!AT47*'Factoring table'!$D$14</f>
        <v>7187.1047500000004</v>
      </c>
      <c r="I47" s="13">
        <f>'SOV-Direction'!AU47*'Factoring table'!$D$14</f>
        <v>335.10575</v>
      </c>
      <c r="J47" s="13">
        <f>'SOV-Direction'!AV47*'Factoring table'!$D$14</f>
        <v>416.32824999999997</v>
      </c>
      <c r="K47" s="13">
        <f>'SOV-Direction'!AW47*'Factoring table'!$D$14</f>
        <v>81450.466249999998</v>
      </c>
      <c r="L47" s="13">
        <f>'SOV-Direction'!AX47*'Factoring table'!$D$14</f>
        <v>9878.7627499999999</v>
      </c>
      <c r="M47" s="13">
        <f>'SOV-Direction'!AY47*'Factoring table'!$D$14</f>
        <v>3.1932499999999999</v>
      </c>
      <c r="N47" s="13">
        <f>'SOV-Direction'!AZ47*'Factoring table'!$D$14</f>
        <v>17.609250000000003</v>
      </c>
      <c r="P47">
        <v>2</v>
      </c>
      <c r="Q47" s="11">
        <f>HOV_Direction!AP47*'Factoring table'!$E$15</f>
        <v>4692.3682499999995</v>
      </c>
      <c r="R47" s="11">
        <f>HOV_Direction!AQ47*'Factoring table'!$E$15</f>
        <v>39025.49</v>
      </c>
      <c r="S47" s="11">
        <f>HOV_Direction!AR47*'Factoring table'!$E$15</f>
        <v>205.58258333333333</v>
      </c>
      <c r="T47" s="11">
        <f>HOV_Direction!AS47*'Factoring table'!$E$15</f>
        <v>8162.8435833333333</v>
      </c>
      <c r="U47" s="11">
        <f>HOV_Direction!AT47*'Factoring table'!$E$15</f>
        <v>490.74466666666672</v>
      </c>
      <c r="V47" s="11">
        <f>HOV_Direction!AU47*'Factoring table'!$E$15</f>
        <v>24.212166666666665</v>
      </c>
      <c r="W47" s="11">
        <f>HOV_Direction!AV47*'Factoring table'!$E$15</f>
        <v>32.564083333333329</v>
      </c>
      <c r="X47" s="11">
        <f>HOV_Direction!AW47*'Factoring table'!$E$15</f>
        <v>5743.8794166666667</v>
      </c>
      <c r="Y47" s="11">
        <f>HOV_Direction!AX47*'Factoring table'!$E$15</f>
        <v>694.33533333333321</v>
      </c>
      <c r="Z47" s="11">
        <f>HOV_Direction!AY47*'Factoring table'!$E$15</f>
        <v>0.15016666666666667</v>
      </c>
      <c r="AA47" s="11">
        <f>HOV_Direction!AZ47*'Factoring table'!$E$15</f>
        <v>1.7269166666666669</v>
      </c>
      <c r="AC47">
        <v>2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</row>
    <row r="48" spans="3:40" ht="15" thickBot="1" x14ac:dyDescent="0.35">
      <c r="C48">
        <v>3</v>
      </c>
      <c r="D48" s="13">
        <f>'SOV-Direction'!AP48*'Factoring table'!$D$14</f>
        <v>15.714500000000001</v>
      </c>
      <c r="E48" s="13">
        <f>'SOV-Direction'!AQ48*'Factoring table'!$D$14</f>
        <v>551.04100000000005</v>
      </c>
      <c r="F48" s="13">
        <f>'SOV-Direction'!AR48*'Factoring table'!$D$14</f>
        <v>18001.185000000001</v>
      </c>
      <c r="G48" s="13">
        <f>'SOV-Direction'!AS48*'Factoring table'!$D$14</f>
        <v>65.481500000000011</v>
      </c>
      <c r="H48" s="13">
        <f>'SOV-Direction'!AT48*'Factoring table'!$D$14</f>
        <v>33755.249499999998</v>
      </c>
      <c r="I48" s="13">
        <f>'SOV-Direction'!AU48*'Factoring table'!$D$14</f>
        <v>0.26500000000000001</v>
      </c>
      <c r="J48" s="13">
        <f>'SOV-Direction'!AV48*'Factoring table'!$D$14</f>
        <v>0.26500000000000001</v>
      </c>
      <c r="K48" s="13">
        <f>'SOV-Direction'!AW48*'Factoring table'!$D$14</f>
        <v>12627.18375</v>
      </c>
      <c r="L48" s="13">
        <f>'SOV-Direction'!AX48*'Factoring table'!$D$14</f>
        <v>72.344999999999999</v>
      </c>
      <c r="M48" s="13">
        <f>'SOV-Direction'!AY48*'Factoring table'!$D$14</f>
        <v>0.26500000000000001</v>
      </c>
      <c r="N48" s="13">
        <f>'SOV-Direction'!AZ48*'Factoring table'!$D$14</f>
        <v>3.9750000000000001E-2</v>
      </c>
      <c r="P48">
        <v>3</v>
      </c>
      <c r="Q48" s="11">
        <f>HOV_Direction!AP48*'Factoring table'!$E$15</f>
        <v>0.96283333333333332</v>
      </c>
      <c r="R48" s="11">
        <f>HOV_Direction!AQ48*'Factoring table'!$E$15</f>
        <v>39.189083333333329</v>
      </c>
      <c r="S48" s="11">
        <f>HOV_Direction!AR48*'Factoring table'!$E$15</f>
        <v>1262.46</v>
      </c>
      <c r="T48" s="11">
        <f>HOV_Direction!AS48*'Factoring table'!$E$15</f>
        <v>4.3327499999999999</v>
      </c>
      <c r="U48" s="11">
        <f>HOV_Direction!AT48*'Factoring table'!$E$15</f>
        <v>2364.5817499999998</v>
      </c>
      <c r="V48" s="11">
        <f>HOV_Direction!AU48*'Factoring table'!$E$15</f>
        <v>0</v>
      </c>
      <c r="W48" s="11">
        <f>HOV_Direction!AV48*'Factoring table'!$E$15</f>
        <v>0</v>
      </c>
      <c r="X48" s="11">
        <f>HOV_Direction!AW48*'Factoring table'!$E$15</f>
        <v>881.58874999999989</v>
      </c>
      <c r="Y48" s="11">
        <f>HOV_Direction!AX48*'Factoring table'!$E$15</f>
        <v>4.5049999999999999</v>
      </c>
      <c r="Z48" s="11">
        <f>HOV_Direction!AY48*'Factoring table'!$E$15</f>
        <v>0</v>
      </c>
      <c r="AA48" s="11">
        <f>HOV_Direction!AZ48*'Factoring table'!$E$15</f>
        <v>7.5083333333333335E-2</v>
      </c>
      <c r="AC48">
        <v>3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</row>
    <row r="49" spans="3:40" ht="15" thickBot="1" x14ac:dyDescent="0.35">
      <c r="C49">
        <v>4</v>
      </c>
      <c r="D49" s="13">
        <f>'SOV-Direction'!AP49*'Factoring table'!$D$14</f>
        <v>462.38524999999998</v>
      </c>
      <c r="E49" s="13">
        <f>'SOV-Direction'!AQ49*'Factoring table'!$D$14</f>
        <v>62093.965250000001</v>
      </c>
      <c r="F49" s="13">
        <f>'SOV-Direction'!AR49*'Factoring table'!$D$14</f>
        <v>324.06849999999997</v>
      </c>
      <c r="G49" s="13">
        <f>'SOV-Direction'!AS49*'Factoring table'!$D$14</f>
        <v>104941.325</v>
      </c>
      <c r="H49" s="13">
        <f>'SOV-Direction'!AT49*'Factoring table'!$D$14</f>
        <v>7198.3010000000004</v>
      </c>
      <c r="I49" s="13">
        <f>'SOV-Direction'!AU49*'Factoring table'!$D$14</f>
        <v>227.67475000000002</v>
      </c>
      <c r="J49" s="13">
        <f>'SOV-Direction'!AV49*'Factoring table'!$D$14</f>
        <v>123320.41325</v>
      </c>
      <c r="K49" s="13">
        <f>'SOV-Direction'!AW49*'Factoring table'!$D$14</f>
        <v>451.12275000000005</v>
      </c>
      <c r="L49" s="13">
        <f>'SOV-Direction'!AX49*'Factoring table'!$D$14</f>
        <v>179.78924999999998</v>
      </c>
      <c r="M49" s="13">
        <f>'SOV-Direction'!AY49*'Factoring table'!$D$14</f>
        <v>0.22525000000000001</v>
      </c>
      <c r="N49" s="13">
        <f>'SOV-Direction'!AZ49*'Factoring table'!$D$14</f>
        <v>0.49025000000000002</v>
      </c>
      <c r="P49">
        <v>4</v>
      </c>
      <c r="Q49" s="11">
        <f>HOV_Direction!AP49*'Factoring table'!$E$15</f>
        <v>33.738916666666668</v>
      </c>
      <c r="R49" s="11">
        <f>HOV_Direction!AQ49*'Factoring table'!$E$15</f>
        <v>4354.961416666667</v>
      </c>
      <c r="S49" s="11">
        <f>HOV_Direction!AR49*'Factoring table'!$E$15</f>
        <v>22.078916666666672</v>
      </c>
      <c r="T49" s="11">
        <f>HOV_Direction!AS49*'Factoring table'!$E$15</f>
        <v>7380.25</v>
      </c>
      <c r="U49" s="11">
        <f>HOV_Direction!AT49*'Factoring table'!$E$15</f>
        <v>503.39400000000006</v>
      </c>
      <c r="V49" s="11">
        <f>HOV_Direction!AU49*'Factoring table'!$E$15</f>
        <v>15.665916666666668</v>
      </c>
      <c r="W49" s="11">
        <f>HOV_Direction!AV49*'Factoring table'!$E$15</f>
        <v>8676.864083333332</v>
      </c>
      <c r="X49" s="11">
        <f>HOV_Direction!AW49*'Factoring table'!$E$15</f>
        <v>31.923666666666669</v>
      </c>
      <c r="Y49" s="11">
        <f>HOV_Direction!AX49*'Factoring table'!$E$15</f>
        <v>12.914333333333333</v>
      </c>
      <c r="Z49" s="11">
        <f>HOV_Direction!AY49*'Factoring table'!$E$15</f>
        <v>1.325E-2</v>
      </c>
      <c r="AA49" s="11">
        <f>HOV_Direction!AZ49*'Factoring table'!$E$15</f>
        <v>0</v>
      </c>
      <c r="AC49">
        <v>4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</row>
    <row r="50" spans="3:40" ht="15" thickBot="1" x14ac:dyDescent="0.35">
      <c r="C50">
        <v>5</v>
      </c>
      <c r="D50" s="13">
        <f>'SOV-Direction'!AP50*'Factoring table'!$D$14</f>
        <v>26.64575</v>
      </c>
      <c r="E50" s="13">
        <f>'SOV-Direction'!AQ50*'Factoring table'!$D$14</f>
        <v>1306.9402500000001</v>
      </c>
      <c r="F50" s="13">
        <f>'SOV-Direction'!AR50*'Factoring table'!$D$14</f>
        <v>21111.940499999997</v>
      </c>
      <c r="G50" s="13">
        <f>'SOV-Direction'!AS50*'Factoring table'!$D$14</f>
        <v>1461.8990000000001</v>
      </c>
      <c r="H50" s="13">
        <f>'SOV-Direction'!AT50*'Factoring table'!$D$14</f>
        <v>13724.880000000001</v>
      </c>
      <c r="I50" s="13">
        <f>'SOV-Direction'!AU50*'Factoring table'!$D$14</f>
        <v>1.07325</v>
      </c>
      <c r="J50" s="13">
        <f>'SOV-Direction'!AV50*'Factoring table'!$D$14</f>
        <v>0.90100000000000002</v>
      </c>
      <c r="K50" s="13">
        <f>'SOV-Direction'!AW50*'Factoring table'!$D$14</f>
        <v>3207.3877500000003</v>
      </c>
      <c r="L50" s="13">
        <f>'SOV-Direction'!AX50*'Factoring table'!$D$14</f>
        <v>2.597</v>
      </c>
      <c r="M50" s="13">
        <f>'SOV-Direction'!AY50*'Factoring table'!$D$14</f>
        <v>0.26500000000000001</v>
      </c>
      <c r="N50" s="13">
        <f>'SOV-Direction'!AZ50*'Factoring table'!$D$14</f>
        <v>0.26500000000000001</v>
      </c>
      <c r="P50">
        <v>5</v>
      </c>
      <c r="Q50" s="11">
        <f>HOV_Direction!AP50*'Factoring table'!$E$15</f>
        <v>1.665083333333333</v>
      </c>
      <c r="R50" s="11">
        <f>HOV_Direction!AQ50*'Factoring table'!$E$15</f>
        <v>90.312000000000012</v>
      </c>
      <c r="S50" s="11">
        <f>HOV_Direction!AR50*'Factoring table'!$E$15</f>
        <v>1481.5399166666666</v>
      </c>
      <c r="T50" s="11">
        <f>HOV_Direction!AS50*'Factoring table'!$E$15</f>
        <v>102.21933333333334</v>
      </c>
      <c r="U50" s="11">
        <f>HOV_Direction!AT50*'Factoring table'!$E$15</f>
        <v>958.77</v>
      </c>
      <c r="V50" s="11">
        <f>HOV_Direction!AU50*'Factoring table'!$E$15</f>
        <v>0.14133333333333334</v>
      </c>
      <c r="W50" s="11">
        <f>HOV_Direction!AV50*'Factoring table'!$E$15</f>
        <v>6.6250000000000003E-2</v>
      </c>
      <c r="X50" s="11">
        <f>HOV_Direction!AW50*'Factoring table'!$E$15</f>
        <v>223.99124999999998</v>
      </c>
      <c r="Y50" s="11">
        <f>HOV_Direction!AX50*'Factoring table'!$E$15</f>
        <v>0.15016666666666667</v>
      </c>
      <c r="Z50" s="11">
        <f>HOV_Direction!AY50*'Factoring table'!$E$15</f>
        <v>0</v>
      </c>
      <c r="AA50" s="11">
        <f>HOV_Direction!AZ50*'Factoring table'!$E$15</f>
        <v>0</v>
      </c>
      <c r="AC50">
        <v>5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</row>
    <row r="51" spans="3:40" ht="15" thickBot="1" x14ac:dyDescent="0.35">
      <c r="C51">
        <v>6</v>
      </c>
      <c r="D51" s="13">
        <f>'SOV-Direction'!AP51*'Factoring table'!$D$14</f>
        <v>1570.1514999999999</v>
      </c>
      <c r="E51" s="13">
        <f>'SOV-Direction'!AQ51*'Factoring table'!$D$14</f>
        <v>1555.1392499999999</v>
      </c>
      <c r="F51" s="13">
        <f>'SOV-Direction'!AR51*'Factoring table'!$D$14</f>
        <v>0.26500000000000001</v>
      </c>
      <c r="G51" s="13">
        <f>'SOV-Direction'!AS51*'Factoring table'!$D$14</f>
        <v>1185.04025</v>
      </c>
      <c r="H51" s="13">
        <f>'SOV-Direction'!AT51*'Factoring table'!$D$14</f>
        <v>6.0817500000000004</v>
      </c>
      <c r="I51" s="13">
        <f>'SOV-Direction'!AU51*'Factoring table'!$D$14</f>
        <v>442266.44999999995</v>
      </c>
      <c r="J51" s="13">
        <f>'SOV-Direction'!AV51*'Factoring table'!$D$14</f>
        <v>19728.971750000001</v>
      </c>
      <c r="K51" s="13">
        <f>'SOV-Direction'!AW51*'Factoring table'!$D$14</f>
        <v>78.652000000000001</v>
      </c>
      <c r="L51" s="13">
        <f>'SOV-Direction'!AX51*'Factoring table'!$D$14</f>
        <v>197.584</v>
      </c>
      <c r="M51" s="13">
        <f>'SOV-Direction'!AY51*'Factoring table'!$D$14</f>
        <v>0.26500000000000001</v>
      </c>
      <c r="N51" s="13">
        <f>'SOV-Direction'!AZ51*'Factoring table'!$D$14</f>
        <v>1.3912499999999999</v>
      </c>
      <c r="P51">
        <v>6</v>
      </c>
      <c r="Q51" s="11">
        <f>HOV_Direction!AP51*'Factoring table'!$E$15</f>
        <v>109.98825000000001</v>
      </c>
      <c r="R51" s="11">
        <f>HOV_Direction!AQ51*'Factoring table'!$E$15</f>
        <v>109.17116666666665</v>
      </c>
      <c r="S51" s="11">
        <f>HOV_Direction!AR51*'Factoring table'!$E$15</f>
        <v>0</v>
      </c>
      <c r="T51" s="11">
        <f>HOV_Direction!AS51*'Factoring table'!$E$15</f>
        <v>79.292416666666668</v>
      </c>
      <c r="U51" s="11">
        <f>HOV_Direction!AT51*'Factoring table'!$E$15</f>
        <v>0.38866666666666672</v>
      </c>
      <c r="V51" s="11">
        <f>HOV_Direction!AU51*'Factoring table'!$E$15</f>
        <v>31209.226666666669</v>
      </c>
      <c r="W51" s="11">
        <f>HOV_Direction!AV51*'Factoring table'!$E$15</f>
        <v>1387.5355833333333</v>
      </c>
      <c r="X51" s="11">
        <f>HOV_Direction!AW51*'Factoring table'!$E$15</f>
        <v>5.8565000000000005</v>
      </c>
      <c r="Y51" s="11">
        <f>HOV_Direction!AX51*'Factoring table'!$E$15</f>
        <v>12.689083333333333</v>
      </c>
      <c r="Z51" s="11">
        <f>HOV_Direction!AY51*'Factoring table'!$E$15</f>
        <v>0</v>
      </c>
      <c r="AA51" s="11">
        <f>HOV_Direction!AZ51*'Factoring table'!$E$15</f>
        <v>7.5083333333333335E-2</v>
      </c>
      <c r="AC51">
        <v>6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</row>
    <row r="52" spans="3:40" ht="15" thickBot="1" x14ac:dyDescent="0.35">
      <c r="C52">
        <v>7</v>
      </c>
      <c r="D52" s="13">
        <f>'SOV-Direction'!AP52*'Factoring table'!$D$14</f>
        <v>6.9032499999999999</v>
      </c>
      <c r="E52" s="13">
        <f>'SOV-Direction'!AQ52*'Factoring table'!$D$14</f>
        <v>143.08674999999999</v>
      </c>
      <c r="F52" s="13">
        <f>'SOV-Direction'!AR52*'Factoring table'!$D$14</f>
        <v>0.26500000000000001</v>
      </c>
      <c r="G52" s="13">
        <f>'SOV-Direction'!AS52*'Factoring table'!$D$14</f>
        <v>90840.661750000014</v>
      </c>
      <c r="H52" s="13">
        <f>'SOV-Direction'!AT52*'Factoring table'!$D$14</f>
        <v>3.8689999999999998</v>
      </c>
      <c r="I52" s="13">
        <f>'SOV-Direction'!AU52*'Factoring table'!$D$14</f>
        <v>3615.1432500000001</v>
      </c>
      <c r="J52" s="13">
        <f>'SOV-Direction'!AV52*'Factoring table'!$D$14</f>
        <v>46748.384999999995</v>
      </c>
      <c r="K52" s="13">
        <f>'SOV-Direction'!AW52*'Factoring table'!$D$14</f>
        <v>2.3320000000000003</v>
      </c>
      <c r="L52" s="13">
        <f>'SOV-Direction'!AX52*'Factoring table'!$D$14</f>
        <v>5.8962500000000002</v>
      </c>
      <c r="M52" s="13">
        <f>'SOV-Direction'!AY52*'Factoring table'!$D$14</f>
        <v>0.26500000000000001</v>
      </c>
      <c r="N52" s="13">
        <f>'SOV-Direction'!AZ52*'Factoring table'!$D$14</f>
        <v>0.26500000000000001</v>
      </c>
      <c r="P52">
        <v>7</v>
      </c>
      <c r="Q52" s="11">
        <f>HOV_Direction!AP52*'Factoring table'!$E$15</f>
        <v>0.16341666666666665</v>
      </c>
      <c r="R52" s="11">
        <f>HOV_Direction!AQ52*'Factoring table'!$E$15</f>
        <v>9.747583333333333</v>
      </c>
      <c r="S52" s="11">
        <f>HOV_Direction!AR52*'Factoring table'!$E$15</f>
        <v>0</v>
      </c>
      <c r="T52" s="11">
        <f>HOV_Direction!AS52*'Factoring table'!$E$15</f>
        <v>6393.4209166666669</v>
      </c>
      <c r="U52" s="11">
        <f>HOV_Direction!AT52*'Factoring table'!$E$15</f>
        <v>0.37541666666666673</v>
      </c>
      <c r="V52" s="11">
        <f>HOV_Direction!AU52*'Factoring table'!$E$15</f>
        <v>254.31608333333332</v>
      </c>
      <c r="W52" s="11">
        <f>HOV_Direction!AV52*'Factoring table'!$E$15</f>
        <v>3310.2033333333334</v>
      </c>
      <c r="X52" s="11">
        <f>HOV_Direction!AW52*'Factoring table'!$E$15</f>
        <v>0.30033333333333334</v>
      </c>
      <c r="Y52" s="11">
        <f>HOV_Direction!AX52*'Factoring table'!$E$15</f>
        <v>0.37541666666666673</v>
      </c>
      <c r="Z52" s="11">
        <f>HOV_Direction!AY52*'Factoring table'!$E$15</f>
        <v>0</v>
      </c>
      <c r="AA52" s="11">
        <f>HOV_Direction!AZ52*'Factoring table'!$E$15</f>
        <v>0</v>
      </c>
      <c r="AC52">
        <v>7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</row>
    <row r="53" spans="3:40" ht="15" thickBot="1" x14ac:dyDescent="0.35">
      <c r="C53">
        <v>8</v>
      </c>
      <c r="D53" s="13">
        <f>'SOV-Direction'!AP53*'Factoring table'!$D$14</f>
        <v>1648.8830000000003</v>
      </c>
      <c r="E53" s="13">
        <f>'SOV-Direction'!AQ53*'Factoring table'!$D$14</f>
        <v>15214.908750000001</v>
      </c>
      <c r="F53" s="13">
        <f>'SOV-Direction'!AR53*'Factoring table'!$D$14</f>
        <v>6859.0612499999997</v>
      </c>
      <c r="G53" s="13">
        <f>'SOV-Direction'!AS53*'Factoring table'!$D$14</f>
        <v>96.632250000000013</v>
      </c>
      <c r="H53" s="13">
        <f>'SOV-Direction'!AT53*'Factoring table'!$D$14</f>
        <v>4778.3872500000007</v>
      </c>
      <c r="I53" s="13">
        <f>'SOV-Direction'!AU53*'Factoring table'!$D$14</f>
        <v>14.098000000000001</v>
      </c>
      <c r="J53" s="13">
        <f>'SOV-Direction'!AV53*'Factoring table'!$D$14</f>
        <v>0.84800000000000009</v>
      </c>
      <c r="K53" s="13">
        <f>'SOV-Direction'!AW53*'Factoring table'!$D$14</f>
        <v>288671.65500000003</v>
      </c>
      <c r="L53" s="13">
        <f>'SOV-Direction'!AX53*'Factoring table'!$D$14</f>
        <v>6033.6657500000001</v>
      </c>
      <c r="M53" s="13">
        <f>'SOV-Direction'!AY53*'Factoring table'!$D$14</f>
        <v>0</v>
      </c>
      <c r="N53" s="13">
        <f>'SOV-Direction'!AZ53*'Factoring table'!$D$14</f>
        <v>22.935750000000002</v>
      </c>
      <c r="P53">
        <v>8</v>
      </c>
      <c r="Q53" s="11">
        <f>HOV_Direction!AP53*'Factoring table'!$E$15</f>
        <v>114.67433333333332</v>
      </c>
      <c r="R53" s="11">
        <f>HOV_Direction!AQ53*'Factoring table'!$E$15</f>
        <v>1073.4222499999998</v>
      </c>
      <c r="S53" s="11">
        <f>HOV_Direction!AR53*'Factoring table'!$E$15</f>
        <v>483.07291666666663</v>
      </c>
      <c r="T53" s="11">
        <f>HOV_Direction!AS53*'Factoring table'!$E$15</f>
        <v>6.9429999999999996</v>
      </c>
      <c r="U53" s="11">
        <f>HOV_Direction!AT53*'Factoring table'!$E$15</f>
        <v>338.07374999999996</v>
      </c>
      <c r="V53" s="11">
        <f>HOV_Direction!AU53*'Factoring table'!$E$15</f>
        <v>1.0335000000000001</v>
      </c>
      <c r="W53" s="11">
        <f>HOV_Direction!AV53*'Factoring table'!$E$15</f>
        <v>5.2999999999999999E-2</v>
      </c>
      <c r="X53" s="11">
        <f>HOV_Direction!AW53*'Factoring table'!$E$15</f>
        <v>20305.448333333334</v>
      </c>
      <c r="Y53" s="11">
        <f>HOV_Direction!AX53*'Factoring table'!$E$15</f>
        <v>418.2141666666667</v>
      </c>
      <c r="Z53" s="11">
        <f>HOV_Direction!AY53*'Factoring table'!$E$15</f>
        <v>8.8333333333333333E-2</v>
      </c>
      <c r="AA53" s="11">
        <f>HOV_Direction!AZ53*'Factoring table'!$E$15</f>
        <v>1.1659999999999999</v>
      </c>
      <c r="AC53">
        <v>8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</row>
    <row r="54" spans="3:40" ht="15" thickBot="1" x14ac:dyDescent="0.35">
      <c r="C54">
        <v>9</v>
      </c>
      <c r="D54" s="13">
        <f>'SOV-Direction'!AP54*'Factoring table'!$D$14</f>
        <v>1489.7107500000002</v>
      </c>
      <c r="E54" s="13">
        <f>'SOV-Direction'!AQ54*'Factoring table'!$D$14</f>
        <v>1748.1122499999999</v>
      </c>
      <c r="F54" s="13">
        <f>'SOV-Direction'!AR54*'Factoring table'!$D$14</f>
        <v>12.984999999999999</v>
      </c>
      <c r="G54" s="13">
        <f>'SOV-Direction'!AS54*'Factoring table'!$D$14</f>
        <v>31.945749999999997</v>
      </c>
      <c r="H54" s="13">
        <f>'SOV-Direction'!AT54*'Factoring table'!$D$14</f>
        <v>1.113</v>
      </c>
      <c r="I54" s="13">
        <f>'SOV-Direction'!AU54*'Factoring table'!$D$14</f>
        <v>35.085999999999999</v>
      </c>
      <c r="J54" s="13">
        <f>'SOV-Direction'!AV54*'Factoring table'!$D$14</f>
        <v>1.25875</v>
      </c>
      <c r="K54" s="13">
        <f>'SOV-Direction'!AW54*'Factoring table'!$D$14</f>
        <v>1083.9692499999999</v>
      </c>
      <c r="L54" s="13">
        <f>'SOV-Direction'!AX54*'Factoring table'!$D$14</f>
        <v>46.905000000000001</v>
      </c>
      <c r="M54" s="13">
        <f>'SOV-Direction'!AY54*'Factoring table'!$D$14</f>
        <v>8588.1465000000007</v>
      </c>
      <c r="N54" s="13">
        <f>'SOV-Direction'!AZ54*'Factoring table'!$D$14</f>
        <v>54770.239749999993</v>
      </c>
      <c r="P54">
        <v>9</v>
      </c>
      <c r="Q54" s="11">
        <f>HOV_Direction!AP54*'Factoring table'!$E$15</f>
        <v>104.67941666666667</v>
      </c>
      <c r="R54" s="11">
        <f>HOV_Direction!AQ54*'Factoring table'!$E$15</f>
        <v>122.74799999999999</v>
      </c>
      <c r="S54" s="11">
        <f>HOV_Direction!AR54*'Factoring table'!$E$15</f>
        <v>0.79499999999999993</v>
      </c>
      <c r="T54" s="11">
        <f>HOV_Direction!AS54*'Factoring table'!$E$15</f>
        <v>2.2789999999999999</v>
      </c>
      <c r="U54" s="11">
        <f>HOV_Direction!AT54*'Factoring table'!$E$15</f>
        <v>2.6499999999999999E-2</v>
      </c>
      <c r="V54" s="11">
        <f>HOV_Direction!AU54*'Factoring table'!$E$15</f>
        <v>2.2392500000000002</v>
      </c>
      <c r="W54" s="11">
        <f>HOV_Direction!AV54*'Factoring table'!$E$15</f>
        <v>6.6250000000000003E-2</v>
      </c>
      <c r="X54" s="11">
        <f>HOV_Direction!AW54*'Factoring table'!$E$15</f>
        <v>75.039166666666659</v>
      </c>
      <c r="Y54" s="11">
        <f>HOV_Direction!AX54*'Factoring table'!$E$15</f>
        <v>3.2683333333333331</v>
      </c>
      <c r="Z54" s="11">
        <f>HOV_Direction!AY54*'Factoring table'!$E$15</f>
        <v>596.39133333333325</v>
      </c>
      <c r="AA54" s="11">
        <f>HOV_Direction!AZ54*'Factoring table'!$E$15</f>
        <v>3834.7664166666664</v>
      </c>
      <c r="AC54">
        <v>9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</row>
    <row r="55" spans="3:40" ht="15" thickBot="1" x14ac:dyDescent="0.35">
      <c r="C55">
        <v>10</v>
      </c>
      <c r="D55" s="13">
        <f>'SOV-Direction'!AP55*'Factoring table'!$D$14</f>
        <v>5.9890000000000008</v>
      </c>
      <c r="E55" s="13">
        <f>'SOV-Direction'!AQ55*'Factoring table'!$D$14</f>
        <v>0.78174999999999994</v>
      </c>
      <c r="F55" s="13">
        <f>'SOV-Direction'!AR55*'Factoring table'!$D$14</f>
        <v>0.26500000000000001</v>
      </c>
      <c r="G55" s="13">
        <f>'SOV-Direction'!AS55*'Factoring table'!$D$14</f>
        <v>3.9750000000000001E-2</v>
      </c>
      <c r="H55" s="13">
        <f>'SOV-Direction'!AT55*'Factoring table'!$D$14</f>
        <v>0.26500000000000001</v>
      </c>
      <c r="I55" s="13">
        <f>'SOV-Direction'!AU55*'Factoring table'!$D$14</f>
        <v>0.26500000000000001</v>
      </c>
      <c r="J55" s="13">
        <f>'SOV-Direction'!AV55*'Factoring table'!$D$14</f>
        <v>0.26500000000000001</v>
      </c>
      <c r="K55" s="13">
        <f>'SOV-Direction'!AW55*'Factoring table'!$D$14</f>
        <v>0</v>
      </c>
      <c r="L55" s="13">
        <f>'SOV-Direction'!AX55*'Factoring table'!$D$14</f>
        <v>2220.6735000000003</v>
      </c>
      <c r="M55" s="13">
        <f>'SOV-Direction'!AY55*'Factoring table'!$D$14</f>
        <v>67314.77</v>
      </c>
      <c r="N55" s="13">
        <f>'SOV-Direction'!AZ55*'Factoring table'!$D$14</f>
        <v>569.97524999999996</v>
      </c>
      <c r="P55">
        <v>10</v>
      </c>
      <c r="Q55" s="11">
        <f>HOV_Direction!AP55*'Factoring table'!$E$15</f>
        <v>0.50349999999999995</v>
      </c>
      <c r="R55" s="11">
        <f>HOV_Direction!AQ55*'Factoring table'!$E$15</f>
        <v>2.6499999999999999E-2</v>
      </c>
      <c r="S55" s="11">
        <f>HOV_Direction!AR55*'Factoring table'!$E$15</f>
        <v>0</v>
      </c>
      <c r="T55" s="11">
        <f>HOV_Direction!AS55*'Factoring table'!$E$15</f>
        <v>7.5083333333333335E-2</v>
      </c>
      <c r="U55" s="11">
        <f>HOV_Direction!AT55*'Factoring table'!$E$15</f>
        <v>0</v>
      </c>
      <c r="V55" s="11">
        <f>HOV_Direction!AU55*'Factoring table'!$E$15</f>
        <v>0</v>
      </c>
      <c r="W55" s="11">
        <f>HOV_Direction!AV55*'Factoring table'!$E$15</f>
        <v>0</v>
      </c>
      <c r="X55" s="11">
        <f>HOV_Direction!AW55*'Factoring table'!$E$15</f>
        <v>8.8333333333333333E-2</v>
      </c>
      <c r="Y55" s="11">
        <f>HOV_Direction!AX55*'Factoring table'!$E$15</f>
        <v>155.14866666666666</v>
      </c>
      <c r="Z55" s="11">
        <f>HOV_Direction!AY55*'Factoring table'!$E$15</f>
        <v>4739.9666666666672</v>
      </c>
      <c r="AA55" s="11">
        <f>HOV_Direction!AZ55*'Factoring table'!$E$15</f>
        <v>40.315333333333328</v>
      </c>
      <c r="AC55">
        <v>10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</row>
    <row r="56" spans="3:40" x14ac:dyDescent="0.3">
      <c r="C56">
        <v>11</v>
      </c>
      <c r="D56" s="13">
        <f>'SOV-Direction'!AP56*'Factoring table'!$D$14</f>
        <v>1839.24575</v>
      </c>
      <c r="E56" s="13">
        <f>'SOV-Direction'!AQ56*'Factoring table'!$D$14</f>
        <v>3.3257500000000002</v>
      </c>
      <c r="F56" s="13">
        <f>'SOV-Direction'!AR56*'Factoring table'!$D$14</f>
        <v>0.22525000000000001</v>
      </c>
      <c r="G56" s="13">
        <f>'SOV-Direction'!AS56*'Factoring table'!$D$14</f>
        <v>0.30475000000000002</v>
      </c>
      <c r="H56" s="13">
        <f>'SOV-Direction'!AT56*'Factoring table'!$D$14</f>
        <v>0.26500000000000001</v>
      </c>
      <c r="I56" s="13">
        <f>'SOV-Direction'!AU56*'Factoring table'!$D$14</f>
        <v>0.46375</v>
      </c>
      <c r="J56" s="13">
        <f>'SOV-Direction'!AV56*'Factoring table'!$D$14</f>
        <v>0.26500000000000001</v>
      </c>
      <c r="K56" s="13">
        <f>'SOV-Direction'!AW56*'Factoring table'!$D$14</f>
        <v>7.5392500000000009</v>
      </c>
      <c r="L56" s="13">
        <f>'SOV-Direction'!AX56*'Factoring table'!$D$14</f>
        <v>37589.415250000005</v>
      </c>
      <c r="M56" s="13">
        <f>'SOV-Direction'!AY56*'Factoring table'!$D$14</f>
        <v>2098.3097499999999</v>
      </c>
      <c r="N56" s="13">
        <f>'SOV-Direction'!AZ56*'Factoring table'!$D$14</f>
        <v>31975.43</v>
      </c>
      <c r="P56">
        <v>11</v>
      </c>
      <c r="Q56" s="11">
        <f>HOV_Direction!AP56*'Factoring table'!$E$15</f>
        <v>129.58058333333332</v>
      </c>
      <c r="R56" s="11">
        <f>HOV_Direction!AQ56*'Factoring table'!$E$15</f>
        <v>0.30474999999999997</v>
      </c>
      <c r="S56" s="11">
        <f>HOV_Direction!AR56*'Factoring table'!$E$15</f>
        <v>1.325E-2</v>
      </c>
      <c r="T56" s="11">
        <f>HOV_Direction!AS56*'Factoring table'!$E$15</f>
        <v>0</v>
      </c>
      <c r="U56" s="11">
        <f>HOV_Direction!AT56*'Factoring table'!$E$15</f>
        <v>0</v>
      </c>
      <c r="V56" s="11">
        <f>HOV_Direction!AU56*'Factoring table'!$E$15</f>
        <v>1.325E-2</v>
      </c>
      <c r="W56" s="11">
        <f>HOV_Direction!AV56*'Factoring table'!$E$15</f>
        <v>0</v>
      </c>
      <c r="X56" s="11">
        <f>HOV_Direction!AW56*'Factoring table'!$E$15</f>
        <v>0.42399999999999993</v>
      </c>
      <c r="Y56" s="11">
        <f>HOV_Direction!AX56*'Factoring table'!$E$15</f>
        <v>2623.0185833333335</v>
      </c>
      <c r="Z56" s="11">
        <f>HOV_Direction!AY56*'Factoring table'!$E$15</f>
        <v>150.13133333333332</v>
      </c>
      <c r="AA56" s="11">
        <f>HOV_Direction!AZ56*'Factoring table'!$E$15</f>
        <v>2232.89</v>
      </c>
      <c r="AC56">
        <v>11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</row>
  </sheetData>
  <mergeCells count="3">
    <mergeCell ref="C2:N2"/>
    <mergeCell ref="P2:AA2"/>
    <mergeCell ref="AC2:AN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02509-380D-4E65-939E-6E1BBD7F92A0}">
  <dimension ref="B1:U56"/>
  <sheetViews>
    <sheetView tabSelected="1" zoomScale="85" zoomScaleNormal="85" workbookViewId="0">
      <selection activeCell="B45" sqref="B45:M56"/>
    </sheetView>
  </sheetViews>
  <sheetFormatPr defaultRowHeight="14.4" x14ac:dyDescent="0.3"/>
  <cols>
    <col min="3" max="3" width="10.5546875" bestFit="1" customWidth="1"/>
    <col min="4" max="4" width="9.5546875" bestFit="1" customWidth="1"/>
    <col min="5" max="5" width="9" bestFit="1" customWidth="1"/>
    <col min="6" max="6" width="9.5546875" bestFit="1" customWidth="1"/>
    <col min="7" max="7" width="9" bestFit="1" customWidth="1"/>
    <col min="8" max="8" width="9.5546875" bestFit="1" customWidth="1"/>
    <col min="9" max="9" width="12" customWidth="1"/>
    <col min="10" max="10" width="9.5546875" bestFit="1" customWidth="1"/>
    <col min="11" max="13" width="9" bestFit="1" customWidth="1"/>
    <col min="15" max="15" width="11.88671875" bestFit="1" customWidth="1"/>
    <col min="16" max="16" width="10.5546875" bestFit="1" customWidth="1"/>
  </cols>
  <sheetData>
    <row r="1" spans="2:21" x14ac:dyDescent="0.3">
      <c r="B1" s="39" t="s">
        <v>27</v>
      </c>
      <c r="C1" s="39"/>
      <c r="D1" s="39"/>
      <c r="E1" s="39"/>
    </row>
    <row r="2" spans="2:21" ht="15" thickBot="1" x14ac:dyDescent="0.35"/>
    <row r="3" spans="2:21" x14ac:dyDescent="0.3">
      <c r="B3" s="15" t="s">
        <v>9</v>
      </c>
      <c r="C3" s="16">
        <v>1</v>
      </c>
      <c r="D3" s="16">
        <v>2</v>
      </c>
      <c r="E3" s="16">
        <v>3</v>
      </c>
      <c r="F3" s="16">
        <v>4</v>
      </c>
      <c r="G3" s="16">
        <v>5</v>
      </c>
      <c r="H3" s="16">
        <v>6</v>
      </c>
      <c r="I3" s="16">
        <v>7</v>
      </c>
      <c r="J3" s="16">
        <v>8</v>
      </c>
      <c r="K3" s="16">
        <v>9</v>
      </c>
      <c r="L3" s="16">
        <v>10</v>
      </c>
      <c r="M3" s="17">
        <v>11</v>
      </c>
    </row>
    <row r="4" spans="2:21" x14ac:dyDescent="0.3">
      <c r="B4" s="18">
        <v>1</v>
      </c>
      <c r="C4" s="13">
        <f>'Trip to Vehicles'!D4+'Trip to Vehicles'!Q4</f>
        <v>2253202.889</v>
      </c>
      <c r="D4" s="13">
        <f>'Trip to Vehicles'!E4+'Trip to Vehicles'!R4</f>
        <v>27589.845500000003</v>
      </c>
      <c r="E4" s="13">
        <f>'Trip to Vehicles'!F4+'Trip to Vehicles'!S4</f>
        <v>17.495333333333335</v>
      </c>
      <c r="F4" s="13">
        <f>'Trip to Vehicles'!G4+'Trip to Vehicles'!T4</f>
        <v>224.97066666666669</v>
      </c>
      <c r="G4" s="13">
        <f>'Trip to Vehicles'!H4+'Trip to Vehicles'!U4</f>
        <v>43.684666666666672</v>
      </c>
      <c r="H4" s="13">
        <f>'Trip to Vehicles'!I4+'Trip to Vehicles'!V4</f>
        <v>601.95216666666681</v>
      </c>
      <c r="I4" s="13">
        <f>'Trip to Vehicles'!J4+'Trip to Vehicles'!W4</f>
        <v>3.5419999999999998</v>
      </c>
      <c r="J4" s="13">
        <f>'Trip to Vehicles'!K4+'Trip to Vehicles'!X4</f>
        <v>2989.4479999999999</v>
      </c>
      <c r="K4" s="13">
        <f>'Trip to Vehicles'!L4+'Trip to Vehicles'!Y4</f>
        <v>3153.1313333333333</v>
      </c>
      <c r="L4" s="13">
        <f>'Trip to Vehicles'!M4+'Trip to Vehicles'!Z4</f>
        <v>12.772666666666666</v>
      </c>
      <c r="M4" s="20">
        <f>'Trip to Vehicles'!N4+'Trip to Vehicles'!AA4</f>
        <v>3674.8786666666665</v>
      </c>
      <c r="N4" s="1"/>
    </row>
    <row r="5" spans="2:21" x14ac:dyDescent="0.3">
      <c r="B5" s="18">
        <v>2</v>
      </c>
      <c r="C5" s="13">
        <f>'Trip to Vehicles'!D5+'Trip to Vehicles'!Q5</f>
        <v>27589.845500000003</v>
      </c>
      <c r="D5" s="13">
        <f>'Trip to Vehicles'!E5+'Trip to Vehicles'!R5</f>
        <v>360994.522</v>
      </c>
      <c r="E5" s="13">
        <f>'Trip to Vehicles'!F5+'Trip to Vehicles'!S5</f>
        <v>1121.1771666666666</v>
      </c>
      <c r="F5" s="13">
        <f>'Trip to Vehicles'!G5+'Trip to Vehicles'!T5</f>
        <v>58067.387000000002</v>
      </c>
      <c r="G5" s="13">
        <f>'Trip to Vehicles'!H5+'Trip to Vehicles'!U5</f>
        <v>2756.776166666667</v>
      </c>
      <c r="H5" s="13">
        <f>'Trip to Vehicles'!I5+'Trip to Vehicles'!V5</f>
        <v>614.72483333333332</v>
      </c>
      <c r="I5" s="13">
        <f>'Trip to Vehicles'!J5+'Trip to Vehicles'!W5</f>
        <v>182.78866666666664</v>
      </c>
      <c r="J5" s="13">
        <f>'Trip to Vehicles'!K5+'Trip to Vehicles'!X5</f>
        <v>31435.303666666667</v>
      </c>
      <c r="K5" s="13">
        <f>'Trip to Vehicles'!L5+'Trip to Vehicles'!Y5</f>
        <v>3780.1458333333339</v>
      </c>
      <c r="L5" s="13">
        <f>'Trip to Vehicles'!M5+'Trip to Vehicles'!Z5</f>
        <v>1.2611666666666668</v>
      </c>
      <c r="M5" s="20">
        <f>'Trip to Vehicles'!N5+'Trip to Vehicles'!AA5</f>
        <v>6.9766666666666666</v>
      </c>
    </row>
    <row r="6" spans="2:21" x14ac:dyDescent="0.3">
      <c r="B6" s="18">
        <v>3</v>
      </c>
      <c r="C6" s="13">
        <f>'Trip to Vehicles'!D6+'Trip to Vehicles'!Q6</f>
        <v>17.495333333333335</v>
      </c>
      <c r="D6" s="13">
        <f>'Trip to Vehicles'!E6+'Trip to Vehicles'!R6</f>
        <v>1121.1771666666666</v>
      </c>
      <c r="E6" s="13">
        <f>'Trip to Vehicles'!F6+'Trip to Vehicles'!S6</f>
        <v>11703.573</v>
      </c>
      <c r="F6" s="13">
        <f>'Trip to Vehicles'!G6+'Trip to Vehicles'!T6</f>
        <v>126.35816666666666</v>
      </c>
      <c r="G6" s="13">
        <f>'Trip to Vehicles'!H6+'Trip to Vehicles'!U6</f>
        <v>17835.553166666668</v>
      </c>
      <c r="H6" s="13">
        <f>'Trip to Vehicles'!I6+'Trip to Vehicles'!V6</f>
        <v>0.161</v>
      </c>
      <c r="I6" s="13">
        <f>'Trip to Vehicles'!J6+'Trip to Vehicles'!W6</f>
        <v>0.161</v>
      </c>
      <c r="J6" s="13">
        <f>'Trip to Vehicles'!K6+'Trip to Vehicles'!X6</f>
        <v>6333.9546666666665</v>
      </c>
      <c r="K6" s="13">
        <f>'Trip to Vehicles'!L6+'Trip to Vehicles'!Y6</f>
        <v>27.531000000000002</v>
      </c>
      <c r="L6" s="13">
        <f>'Trip to Vehicles'!M6+'Trip to Vehicles'!Z6</f>
        <v>0.161</v>
      </c>
      <c r="M6" s="20">
        <f>'Trip to Vehicles'!N6+'Trip to Vehicles'!AA6</f>
        <v>0.10733333333333334</v>
      </c>
    </row>
    <row r="7" spans="2:21" x14ac:dyDescent="0.3">
      <c r="B7" s="18">
        <v>4</v>
      </c>
      <c r="C7" s="13">
        <f>'Trip to Vehicles'!D7+'Trip to Vehicles'!Q7</f>
        <v>224.97066666666669</v>
      </c>
      <c r="D7" s="13">
        <f>'Trip to Vehicles'!E7+'Trip to Vehicles'!R7</f>
        <v>58067.387000000002</v>
      </c>
      <c r="E7" s="13">
        <f>'Trip to Vehicles'!F7+'Trip to Vehicles'!S7</f>
        <v>126.35816666666666</v>
      </c>
      <c r="F7" s="13">
        <f>'Trip to Vehicles'!G7+'Trip to Vehicles'!T7</f>
        <v>68240.654999999999</v>
      </c>
      <c r="G7" s="13">
        <f>'Trip to Vehicles'!H7+'Trip to Vehicles'!U7</f>
        <v>2814.7093333333337</v>
      </c>
      <c r="H7" s="13">
        <f>'Trip to Vehicles'!I7+'Trip to Vehicles'!V7</f>
        <v>457.99133333333333</v>
      </c>
      <c r="I7" s="13">
        <f>'Trip to Vehicles'!J7+'Trip to Vehicles'!W7</f>
        <v>69634.432000000001</v>
      </c>
      <c r="J7" s="13">
        <f>'Trip to Vehicles'!K7+'Trip to Vehicles'!X7</f>
        <v>178.20016666666666</v>
      </c>
      <c r="K7" s="13">
        <f>'Trip to Vehicles'!L7+'Trip to Vehicles'!Y7</f>
        <v>68.934833333333344</v>
      </c>
      <c r="L7" s="13">
        <f>'Trip to Vehicles'!M7+'Trip to Vehicles'!Z7</f>
        <v>0.10733333333333334</v>
      </c>
      <c r="M7" s="20">
        <f>'Trip to Vehicles'!N7+'Trip to Vehicles'!AA7</f>
        <v>0.24149999999999999</v>
      </c>
    </row>
    <row r="8" spans="2:21" x14ac:dyDescent="0.3">
      <c r="B8" s="18">
        <v>5</v>
      </c>
      <c r="C8" s="13">
        <f>'Trip to Vehicles'!D8+'Trip to Vehicles'!Q8</f>
        <v>43.684666666666672</v>
      </c>
      <c r="D8" s="13">
        <f>'Trip to Vehicles'!E8+'Trip to Vehicles'!R8</f>
        <v>2756.776166666667</v>
      </c>
      <c r="E8" s="13">
        <f>'Trip to Vehicles'!F8+'Trip to Vehicles'!S8</f>
        <v>17835.553166666668</v>
      </c>
      <c r="F8" s="13">
        <f>'Trip to Vehicles'!G8+'Trip to Vehicles'!T8</f>
        <v>2814.7093333333337</v>
      </c>
      <c r="G8" s="13">
        <f>'Trip to Vehicles'!H8+'Trip to Vehicles'!U8</f>
        <v>8921.01</v>
      </c>
      <c r="H8" s="13">
        <f>'Trip to Vehicles'!I8+'Trip to Vehicles'!V8</f>
        <v>2.3345000000000002</v>
      </c>
      <c r="I8" s="13">
        <f>'Trip to Vehicles'!J8+'Trip to Vehicles'!W8</f>
        <v>1.5831666666666666</v>
      </c>
      <c r="J8" s="13">
        <f>'Trip to Vehicles'!K8+'Trip to Vehicles'!X8</f>
        <v>2596.6080000000002</v>
      </c>
      <c r="K8" s="13">
        <f>'Trip to Vehicles'!L8+'Trip to Vehicles'!Y8</f>
        <v>1.1806666666666668</v>
      </c>
      <c r="L8" s="13">
        <f>'Trip to Vehicles'!M8+'Trip to Vehicles'!Z8</f>
        <v>0.161</v>
      </c>
      <c r="M8" s="20">
        <f>'Trip to Vehicles'!N8+'Trip to Vehicles'!AA8</f>
        <v>0.161</v>
      </c>
    </row>
    <row r="9" spans="2:21" x14ac:dyDescent="0.3">
      <c r="B9" s="18">
        <v>6</v>
      </c>
      <c r="C9" s="13">
        <f>'Trip to Vehicles'!D9+'Trip to Vehicles'!Q9</f>
        <v>601.95216666666681</v>
      </c>
      <c r="D9" s="13">
        <f>'Trip to Vehicles'!E9+'Trip to Vehicles'!R9</f>
        <v>614.72483333333332</v>
      </c>
      <c r="E9" s="13">
        <f>'Trip to Vehicles'!F9+'Trip to Vehicles'!S9</f>
        <v>0.161</v>
      </c>
      <c r="F9" s="13">
        <f>'Trip to Vehicles'!G9+'Trip to Vehicles'!T9</f>
        <v>457.99133333333333</v>
      </c>
      <c r="G9" s="13">
        <f>'Trip to Vehicles'!H9+'Trip to Vehicles'!U9</f>
        <v>2.3345000000000002</v>
      </c>
      <c r="H9" s="13">
        <f>'Trip to Vehicles'!I9+'Trip to Vehicles'!V9</f>
        <v>287658.8073333333</v>
      </c>
      <c r="I9" s="13">
        <f>'Trip to Vehicles'!J9+'Trip to Vehicles'!W9</f>
        <v>7590.0766666666668</v>
      </c>
      <c r="J9" s="13">
        <f>'Trip to Vehicles'!K9+'Trip to Vehicles'!X9</f>
        <v>30.268000000000001</v>
      </c>
      <c r="K9" s="13">
        <f>'Trip to Vehicles'!L9+'Trip to Vehicles'!Y9</f>
        <v>75.213833333333341</v>
      </c>
      <c r="L9" s="13">
        <f>'Trip to Vehicles'!M9+'Trip to Vehicles'!Z9</f>
        <v>0.161</v>
      </c>
      <c r="M9" s="20">
        <f>'Trip to Vehicles'!N9+'Trip to Vehicles'!AA9</f>
        <v>0.59033333333333338</v>
      </c>
    </row>
    <row r="10" spans="2:21" x14ac:dyDescent="0.3">
      <c r="B10" s="18">
        <v>7</v>
      </c>
      <c r="C10" s="13">
        <f>'Trip to Vehicles'!D10+'Trip to Vehicles'!Q10</f>
        <v>3.5419999999999998</v>
      </c>
      <c r="D10" s="13">
        <f>'Trip to Vehicles'!E10+'Trip to Vehicles'!R10</f>
        <v>182.78866666666664</v>
      </c>
      <c r="E10" s="13">
        <f>'Trip to Vehicles'!F10+'Trip to Vehicles'!S10</f>
        <v>0.161</v>
      </c>
      <c r="F10" s="13">
        <f>'Trip to Vehicles'!G10+'Trip to Vehicles'!T10</f>
        <v>69634.432000000001</v>
      </c>
      <c r="G10" s="13">
        <f>'Trip to Vehicles'!H10+'Trip to Vehicles'!U10</f>
        <v>1.5831666666666666</v>
      </c>
      <c r="H10" s="13">
        <f>'Trip to Vehicles'!I10+'Trip to Vehicles'!V10</f>
        <v>7590.0766666666668</v>
      </c>
      <c r="I10" s="13">
        <f>'Trip to Vehicles'!J10+'Trip to Vehicles'!W10</f>
        <v>30412.953666666668</v>
      </c>
      <c r="J10" s="13">
        <f>'Trip to Vehicles'!K10+'Trip to Vehicles'!X10</f>
        <v>1.0733333333333335</v>
      </c>
      <c r="K10" s="13">
        <f>'Trip to Vehicles'!L10+'Trip to Vehicles'!Y10</f>
        <v>2.3076666666666665</v>
      </c>
      <c r="L10" s="13">
        <f>'Trip to Vehicles'!M10+'Trip to Vehicles'!Z10</f>
        <v>0.161</v>
      </c>
      <c r="M10" s="20">
        <f>'Trip to Vehicles'!N10+'Trip to Vehicles'!AA10</f>
        <v>0.161</v>
      </c>
    </row>
    <row r="11" spans="2:21" x14ac:dyDescent="0.3">
      <c r="B11" s="18">
        <v>8</v>
      </c>
      <c r="C11" s="13">
        <f>'Trip to Vehicles'!D11+'Trip to Vehicles'!Q11</f>
        <v>2989.4479999999999</v>
      </c>
      <c r="D11" s="13">
        <f>'Trip to Vehicles'!E11+'Trip to Vehicles'!R11</f>
        <v>31435.303666666667</v>
      </c>
      <c r="E11" s="13">
        <f>'Trip to Vehicles'!F11+'Trip to Vehicles'!S11</f>
        <v>6333.9546666666665</v>
      </c>
      <c r="F11" s="13">
        <f>'Trip to Vehicles'!G11+'Trip to Vehicles'!T11</f>
        <v>178.20016666666666</v>
      </c>
      <c r="G11" s="13">
        <f>'Trip to Vehicles'!H11+'Trip to Vehicles'!U11</f>
        <v>2596.6080000000002</v>
      </c>
      <c r="H11" s="13">
        <f>'Trip to Vehicles'!I11+'Trip to Vehicles'!V11</f>
        <v>30.268000000000001</v>
      </c>
      <c r="I11" s="13">
        <f>'Trip to Vehicles'!J11+'Trip to Vehicles'!W11</f>
        <v>1.0733333333333335</v>
      </c>
      <c r="J11" s="13">
        <f>'Trip to Vehicles'!K11+'Trip to Vehicles'!X11</f>
        <v>187718.16466666665</v>
      </c>
      <c r="K11" s="13">
        <f>'Trip to Vehicles'!L11+'Trip to Vehicles'!Y11</f>
        <v>2311.9868333333334</v>
      </c>
      <c r="L11" s="13">
        <f>'Trip to Vehicles'!M11+'Trip to Vehicles'!Z11</f>
        <v>5.3666666666666668E-2</v>
      </c>
      <c r="M11" s="20">
        <f>'Trip to Vehicles'!N11+'Trip to Vehicles'!AA11</f>
        <v>9.7405000000000008</v>
      </c>
    </row>
    <row r="12" spans="2:21" ht="15" thickBot="1" x14ac:dyDescent="0.35">
      <c r="B12" s="18">
        <v>9</v>
      </c>
      <c r="C12" s="13">
        <f>'Trip to Vehicles'!D12+'Trip to Vehicles'!Q12</f>
        <v>3153.1313333333333</v>
      </c>
      <c r="D12" s="13">
        <f>'Trip to Vehicles'!E12+'Trip to Vehicles'!R12</f>
        <v>3780.1458333333339</v>
      </c>
      <c r="E12" s="13">
        <f>'Trip to Vehicles'!F12+'Trip to Vehicles'!S12</f>
        <v>27.531000000000002</v>
      </c>
      <c r="F12" s="13">
        <f>'Trip to Vehicles'!G12+'Trip to Vehicles'!T12</f>
        <v>68.934833333333344</v>
      </c>
      <c r="G12" s="13">
        <f>'Trip to Vehicles'!H12+'Trip to Vehicles'!U12</f>
        <v>1.1806666666666668</v>
      </c>
      <c r="H12" s="13">
        <f>'Trip to Vehicles'!I12+'Trip to Vehicles'!V12</f>
        <v>75.213833333333341</v>
      </c>
      <c r="I12" s="13">
        <f>'Trip to Vehicles'!J12+'Trip to Vehicles'!W12</f>
        <v>2.3076666666666665</v>
      </c>
      <c r="J12" s="13">
        <f>'Trip to Vehicles'!K12+'Trip to Vehicles'!X12</f>
        <v>2311.9868333333334</v>
      </c>
      <c r="K12" s="13">
        <f>'Trip to Vehicles'!L12+'Trip to Vehicles'!Y12</f>
        <v>30.482666666666667</v>
      </c>
      <c r="L12" s="13">
        <f>'Trip to Vehicles'!M12+'Trip to Vehicles'!Z12</f>
        <v>3511.732</v>
      </c>
      <c r="M12" s="20">
        <f>'Trip to Vehicles'!N12+'Trip to Vehicles'!AA12</f>
        <v>30018.128000000004</v>
      </c>
    </row>
    <row r="13" spans="2:21" x14ac:dyDescent="0.3">
      <c r="B13" s="18">
        <v>10</v>
      </c>
      <c r="C13" s="13">
        <f>'Trip to Vehicles'!D13+'Trip to Vehicles'!Q13</f>
        <v>12.772666666666666</v>
      </c>
      <c r="D13" s="13">
        <f>'Trip to Vehicles'!E13+'Trip to Vehicles'!R13</f>
        <v>1.2611666666666668</v>
      </c>
      <c r="E13" s="13">
        <f>'Trip to Vehicles'!F13+'Trip to Vehicles'!S13</f>
        <v>0.161</v>
      </c>
      <c r="F13" s="13">
        <f>'Trip to Vehicles'!G13+'Trip to Vehicles'!T13</f>
        <v>0.10733333333333334</v>
      </c>
      <c r="G13" s="13">
        <f>'Trip to Vehicles'!H13+'Trip to Vehicles'!U13</f>
        <v>0.161</v>
      </c>
      <c r="H13" s="13">
        <f>'Trip to Vehicles'!I13+'Trip to Vehicles'!V13</f>
        <v>0.161</v>
      </c>
      <c r="I13" s="13">
        <f>'Trip to Vehicles'!J13+'Trip to Vehicles'!W13</f>
        <v>0.161</v>
      </c>
      <c r="J13" s="13">
        <f>'Trip to Vehicles'!K13+'Trip to Vehicles'!X13</f>
        <v>5.3666666666666668E-2</v>
      </c>
      <c r="K13" s="13">
        <f>'Trip to Vehicles'!L13+'Trip to Vehicles'!Y13</f>
        <v>3511.732</v>
      </c>
      <c r="L13" s="13">
        <f>'Trip to Vehicles'!M13+'Trip to Vehicles'!Z13</f>
        <v>43776.651333333335</v>
      </c>
      <c r="M13" s="20">
        <f>'Trip to Vehicles'!N13+'Trip to Vehicles'!AA13</f>
        <v>868.40716666666674</v>
      </c>
      <c r="O13" s="23" t="s">
        <v>28</v>
      </c>
      <c r="R13" t="s">
        <v>9</v>
      </c>
      <c r="S13" t="s">
        <v>13</v>
      </c>
      <c r="T13" t="s">
        <v>14</v>
      </c>
      <c r="U13" t="s">
        <v>15</v>
      </c>
    </row>
    <row r="14" spans="2:21" ht="15" thickBot="1" x14ac:dyDescent="0.35">
      <c r="B14" s="19">
        <v>11</v>
      </c>
      <c r="C14" s="21">
        <f>'Trip to Vehicles'!D14+'Trip to Vehicles'!Q14</f>
        <v>3674.8786666666665</v>
      </c>
      <c r="D14" s="21">
        <f>'Trip to Vehicles'!E14+'Trip to Vehicles'!R14</f>
        <v>6.9766666666666666</v>
      </c>
      <c r="E14" s="21">
        <f>'Trip to Vehicles'!F14+'Trip to Vehicles'!S14</f>
        <v>0.10733333333333334</v>
      </c>
      <c r="F14" s="21">
        <f>'Trip to Vehicles'!G14+'Trip to Vehicles'!T14</f>
        <v>0.24149999999999999</v>
      </c>
      <c r="G14" s="21">
        <f>'Trip to Vehicles'!H14+'Trip to Vehicles'!U14</f>
        <v>0.161</v>
      </c>
      <c r="H14" s="21">
        <f>'Trip to Vehicles'!I14+'Trip to Vehicles'!V14</f>
        <v>0.59033333333333338</v>
      </c>
      <c r="I14" s="21">
        <f>'Trip to Vehicles'!J14+'Trip to Vehicles'!W14</f>
        <v>0.161</v>
      </c>
      <c r="J14" s="21">
        <f>'Trip to Vehicles'!K14+'Trip to Vehicles'!X14</f>
        <v>9.7405000000000008</v>
      </c>
      <c r="K14" s="21">
        <f>'Trip to Vehicles'!L14+'Trip to Vehicles'!Y14</f>
        <v>30018.128000000004</v>
      </c>
      <c r="L14" s="21">
        <f>'Trip to Vehicles'!M14+'Trip to Vehicles'!Z14</f>
        <v>868.40716666666674</v>
      </c>
      <c r="M14" s="22">
        <f>'Trip to Vehicles'!N14+'Trip to Vehicles'!AA14</f>
        <v>20783.168000000001</v>
      </c>
      <c r="O14" s="24">
        <f>SUM(C4:M14)</f>
        <v>3835000.7873333301</v>
      </c>
      <c r="R14" s="26">
        <f>O14</f>
        <v>3835000.7873333301</v>
      </c>
      <c r="S14" s="26">
        <f>O28</f>
        <v>5550032.1953333337</v>
      </c>
      <c r="T14" s="26">
        <f>O42</f>
        <v>8146399.1880000001</v>
      </c>
      <c r="U14" s="26">
        <f>O56</f>
        <v>6312268.3766666576</v>
      </c>
    </row>
    <row r="15" spans="2:21" x14ac:dyDescent="0.3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21" ht="15" thickBot="1" x14ac:dyDescent="0.3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5" x14ac:dyDescent="0.3">
      <c r="B17" s="15" t="s">
        <v>13</v>
      </c>
      <c r="C17" s="16">
        <v>1</v>
      </c>
      <c r="D17" s="16">
        <v>2</v>
      </c>
      <c r="E17" s="16">
        <v>3</v>
      </c>
      <c r="F17" s="16">
        <v>4</v>
      </c>
      <c r="G17" s="16">
        <v>5</v>
      </c>
      <c r="H17" s="16">
        <v>6</v>
      </c>
      <c r="I17" s="16">
        <v>7</v>
      </c>
      <c r="J17" s="16">
        <v>8</v>
      </c>
      <c r="K17" s="16">
        <v>9</v>
      </c>
      <c r="L17" s="16">
        <v>10</v>
      </c>
      <c r="M17" s="17">
        <v>11</v>
      </c>
    </row>
    <row r="18" spans="2:15" x14ac:dyDescent="0.3">
      <c r="B18" s="18">
        <v>1</v>
      </c>
      <c r="C18" s="13">
        <f>'Trip to Vehicles'!D18+'Trip to Vehicles'!Q18</f>
        <v>3260846.4170000004</v>
      </c>
      <c r="D18" s="13">
        <f>'Trip to Vehicles'!E18+'Trip to Vehicles'!R18</f>
        <v>65504.757899999997</v>
      </c>
      <c r="E18" s="13">
        <f>'Trip to Vehicles'!F18+'Trip to Vehicles'!S18</f>
        <v>13.141200000000001</v>
      </c>
      <c r="F18" s="13">
        <f>'Trip to Vehicles'!G18+'Trip to Vehicles'!T18</f>
        <v>452.02</v>
      </c>
      <c r="G18" s="13">
        <f>'Trip to Vehicles'!H18+'Trip to Vehicles'!U18</f>
        <v>19.416666666666668</v>
      </c>
      <c r="H18" s="13">
        <f>'Trip to Vehicles'!I18+'Trip to Vehicles'!V18</f>
        <v>1563.8416333333334</v>
      </c>
      <c r="I18" s="13">
        <f>'Trip to Vehicles'!J18+'Trip to Vehicles'!W18</f>
        <v>6.3686666666666669</v>
      </c>
      <c r="J18" s="13">
        <f>'Trip to Vehicles'!K18+'Trip to Vehicles'!X18</f>
        <v>1154.0645333333334</v>
      </c>
      <c r="K18" s="13">
        <f>'Trip to Vehicles'!L18+'Trip to Vehicles'!Y18</f>
        <v>950.23613333333356</v>
      </c>
      <c r="L18" s="13">
        <f>'Trip to Vehicles'!M18+'Trip to Vehicles'!Z18</f>
        <v>3.8833333333333342</v>
      </c>
      <c r="M18" s="20">
        <f>'Trip to Vehicles'!N18+'Trip to Vehicles'!AA18</f>
        <v>1218.6210666666668</v>
      </c>
    </row>
    <row r="19" spans="2:15" x14ac:dyDescent="0.3">
      <c r="B19" s="18">
        <v>2</v>
      </c>
      <c r="C19" s="13">
        <f>'Trip to Vehicles'!D19+'Trip to Vehicles'!Q19</f>
        <v>14351.565100000002</v>
      </c>
      <c r="D19" s="13">
        <f>'Trip to Vehicles'!E19+'Trip to Vehicles'!R19</f>
        <v>522433.06600000005</v>
      </c>
      <c r="E19" s="13">
        <f>'Trip to Vehicles'!F19+'Trip to Vehicles'!S19</f>
        <v>361.29756666666668</v>
      </c>
      <c r="F19" s="13">
        <f>'Trip to Vehicles'!G19+'Trip to Vehicles'!T19</f>
        <v>54766.261666666673</v>
      </c>
      <c r="G19" s="13">
        <f>'Trip to Vehicles'!H19+'Trip to Vehicles'!U19</f>
        <v>834.08563333333336</v>
      </c>
      <c r="H19" s="13">
        <f>'Trip to Vehicles'!I19+'Trip to Vehicles'!V19</f>
        <v>1545.2948333333336</v>
      </c>
      <c r="I19" s="13">
        <f>'Trip to Vehicles'!J19+'Trip to Vehicles'!W19</f>
        <v>115.78546666666668</v>
      </c>
      <c r="J19" s="13">
        <f>'Trip to Vehicles'!K19+'Trip to Vehicles'!X19</f>
        <v>9868.3111333333327</v>
      </c>
      <c r="K19" s="13">
        <f>'Trip to Vehicles'!L19+'Trip to Vehicles'!Y19</f>
        <v>1098.4163666666668</v>
      </c>
      <c r="L19" s="13">
        <f>'Trip to Vehicles'!M19+'Trip to Vehicles'!Z19</f>
        <v>0.55143333333333333</v>
      </c>
      <c r="M19" s="20">
        <f>'Trip to Vehicles'!N19+'Trip to Vehicles'!AA19</f>
        <v>2.2057333333333338</v>
      </c>
    </row>
    <row r="20" spans="2:15" x14ac:dyDescent="0.3">
      <c r="B20" s="18">
        <v>3</v>
      </c>
      <c r="C20" s="13">
        <f>'Trip to Vehicles'!D20+'Trip to Vehicles'!Q20</f>
        <v>37.497466666666668</v>
      </c>
      <c r="D20" s="13">
        <f>'Trip to Vehicles'!E20+'Trip to Vehicles'!R20</f>
        <v>2883.8487666666665</v>
      </c>
      <c r="E20" s="13">
        <f>'Trip to Vehicles'!F20+'Trip to Vehicles'!S20</f>
        <v>16937.469000000001</v>
      </c>
      <c r="F20" s="13">
        <f>'Trip to Vehicles'!G20+'Trip to Vehicles'!T20</f>
        <v>321.70310000000006</v>
      </c>
      <c r="G20" s="13">
        <f>'Trip to Vehicles'!H20+'Trip to Vehicles'!U20</f>
        <v>19015.712500000001</v>
      </c>
      <c r="H20" s="13">
        <f>'Trip to Vehicles'!I20+'Trip to Vehicles'!V20</f>
        <v>0.23300000000000004</v>
      </c>
      <c r="I20" s="13">
        <f>'Trip to Vehicles'!J20+'Trip to Vehicles'!W20</f>
        <v>0.23300000000000004</v>
      </c>
      <c r="J20" s="13">
        <f>'Trip to Vehicles'!K20+'Trip to Vehicles'!X20</f>
        <v>6068.2520000000013</v>
      </c>
      <c r="K20" s="13">
        <f>'Trip to Vehicles'!L20+'Trip to Vehicles'!Y20</f>
        <v>8.1550000000000011</v>
      </c>
      <c r="L20" s="13">
        <f>'Trip to Vehicles'!M20+'Trip to Vehicles'!Z20</f>
        <v>0.23300000000000004</v>
      </c>
      <c r="M20" s="20">
        <f>'Trip to Vehicles'!N20+'Trip to Vehicles'!AA20</f>
        <v>0.2174666666666667</v>
      </c>
    </row>
    <row r="21" spans="2:15" x14ac:dyDescent="0.3">
      <c r="B21" s="18">
        <v>4</v>
      </c>
      <c r="C21" s="13">
        <f>'Trip to Vehicles'!D21+'Trip to Vehicles'!Q21</f>
        <v>199.13733333333332</v>
      </c>
      <c r="D21" s="13">
        <f>'Trip to Vehicles'!E21+'Trip to Vehicles'!R21</f>
        <v>113304.56033333334</v>
      </c>
      <c r="E21" s="13">
        <f>'Trip to Vehicles'!F21+'Trip to Vehicles'!S21</f>
        <v>44.029233333333337</v>
      </c>
      <c r="F21" s="13">
        <f>'Trip to Vehicles'!G21+'Trip to Vehicles'!T21</f>
        <v>98758.215000000026</v>
      </c>
      <c r="G21" s="13">
        <f>'Trip to Vehicles'!H21+'Trip to Vehicles'!U21</f>
        <v>989.78399999999999</v>
      </c>
      <c r="H21" s="13">
        <f>'Trip to Vehicles'!I21+'Trip to Vehicles'!V21</f>
        <v>1175.7801333333332</v>
      </c>
      <c r="I21" s="13">
        <f>'Trip to Vehicles'!J21+'Trip to Vehicles'!W21</f>
        <v>83309.367466666678</v>
      </c>
      <c r="J21" s="13">
        <f>'Trip to Vehicles'!K21+'Trip to Vehicles'!X21</f>
        <v>67.236033333333339</v>
      </c>
      <c r="K21" s="13">
        <f>'Trip to Vehicles'!L21+'Trip to Vehicles'!Y21</f>
        <v>20.138966666666668</v>
      </c>
      <c r="L21" s="13">
        <f>'Trip to Vehicles'!M21+'Trip to Vehicles'!Z21</f>
        <v>9.3200000000000005E-2</v>
      </c>
      <c r="M21" s="20">
        <f>'Trip to Vehicles'!N21+'Trip to Vehicles'!AA21</f>
        <v>0.25630000000000003</v>
      </c>
    </row>
    <row r="22" spans="2:15" x14ac:dyDescent="0.3">
      <c r="B22" s="18">
        <v>5</v>
      </c>
      <c r="C22" s="13">
        <f>'Trip to Vehicles'!D22+'Trip to Vehicles'!Q22</f>
        <v>107.02466666666668</v>
      </c>
      <c r="D22" s="13">
        <f>'Trip to Vehicles'!E22+'Trip to Vehicles'!R22</f>
        <v>7145.1547</v>
      </c>
      <c r="E22" s="13">
        <f>'Trip to Vehicles'!F22+'Trip to Vehicles'!S22</f>
        <v>32607.689833333337</v>
      </c>
      <c r="F22" s="13">
        <f>'Trip to Vehicles'!G22+'Trip to Vehicles'!T22</f>
        <v>7157.1386666666667</v>
      </c>
      <c r="G22" s="13">
        <f>'Trip to Vehicles'!H22+'Trip to Vehicles'!U22</f>
        <v>12910.53</v>
      </c>
      <c r="H22" s="13">
        <f>'Trip to Vehicles'!I22+'Trip to Vehicles'!V22</f>
        <v>6.019166666666667</v>
      </c>
      <c r="I22" s="13">
        <f>'Trip to Vehicles'!J22+'Trip to Vehicles'!W22</f>
        <v>3.9377</v>
      </c>
      <c r="J22" s="13">
        <f>'Trip to Vehicles'!K22+'Trip to Vehicles'!X22</f>
        <v>4604.4528</v>
      </c>
      <c r="K22" s="13">
        <f>'Trip to Vehicles'!L22+'Trip to Vehicles'!Y22</f>
        <v>0.90093333333333347</v>
      </c>
      <c r="L22" s="13">
        <f>'Trip to Vehicles'!M22+'Trip to Vehicles'!Z22</f>
        <v>0.23300000000000004</v>
      </c>
      <c r="M22" s="20">
        <f>'Trip to Vehicles'!N22+'Trip to Vehicles'!AA22</f>
        <v>0.23300000000000004</v>
      </c>
    </row>
    <row r="23" spans="2:15" x14ac:dyDescent="0.3">
      <c r="B23" s="18">
        <v>6</v>
      </c>
      <c r="C23" s="13">
        <f>'Trip to Vehicles'!D23+'Trip to Vehicles'!Q23</f>
        <v>178.4547</v>
      </c>
      <c r="D23" s="13">
        <f>'Trip to Vehicles'!E23+'Trip to Vehicles'!R23</f>
        <v>233.97083333333336</v>
      </c>
      <c r="E23" s="13">
        <f>'Trip to Vehicles'!F23+'Trip to Vehicles'!S23</f>
        <v>0.23300000000000004</v>
      </c>
      <c r="F23" s="13">
        <f>'Trip to Vehicles'!G23+'Trip to Vehicles'!T23</f>
        <v>149.83453333333335</v>
      </c>
      <c r="G23" s="13">
        <f>'Trip to Vehicles'!H23+'Trip to Vehicles'!U23</f>
        <v>0.73783333333333345</v>
      </c>
      <c r="H23" s="13">
        <f>'Trip to Vehicles'!I23+'Trip to Vehicles'!V23</f>
        <v>416301.25533333333</v>
      </c>
      <c r="I23" s="13">
        <f>'Trip to Vehicles'!J23+'Trip to Vehicles'!W23</f>
        <v>2319.0334666666668</v>
      </c>
      <c r="J23" s="13">
        <f>'Trip to Vehicles'!K23+'Trip to Vehicles'!X23</f>
        <v>8.9472000000000005</v>
      </c>
      <c r="K23" s="13">
        <f>'Trip to Vehicles'!L23+'Trip to Vehicles'!Y23</f>
        <v>21.956366666666668</v>
      </c>
      <c r="L23" s="13">
        <f>'Trip to Vehicles'!M23+'Trip to Vehicles'!Z23</f>
        <v>0.23300000000000004</v>
      </c>
      <c r="M23" s="20">
        <f>'Trip to Vehicles'!N23+'Trip to Vehicles'!AA23</f>
        <v>0.35726666666666668</v>
      </c>
    </row>
    <row r="24" spans="2:15" x14ac:dyDescent="0.3">
      <c r="B24" s="18">
        <v>7</v>
      </c>
      <c r="C24" s="13">
        <f>'Trip to Vehicles'!D24+'Trip to Vehicles'!Q24</f>
        <v>3.8833333333333337</v>
      </c>
      <c r="D24" s="13">
        <f>'Trip to Vehicles'!E24+'Trip to Vehicles'!R24</f>
        <v>413.27986666666669</v>
      </c>
      <c r="E24" s="13">
        <f>'Trip to Vehicles'!F24+'Trip to Vehicles'!S24</f>
        <v>0.23300000000000004</v>
      </c>
      <c r="F24" s="13">
        <f>'Trip to Vehicles'!G24+'Trip to Vehicles'!T24</f>
        <v>118241.22453333334</v>
      </c>
      <c r="G24" s="13">
        <f>'Trip to Vehicles'!H24+'Trip to Vehicles'!U24</f>
        <v>0.64463333333333339</v>
      </c>
      <c r="H24" s="13">
        <f>'Trip to Vehicles'!I24+'Trip to Vehicles'!V24</f>
        <v>19649.759866666667</v>
      </c>
      <c r="I24" s="13">
        <f>'Trip to Vehicles'!J24+'Trip to Vehicles'!W24</f>
        <v>44013.777666666669</v>
      </c>
      <c r="J24" s="13">
        <f>'Trip to Vehicles'!K24+'Trip to Vehicles'!X24</f>
        <v>0.68346666666666678</v>
      </c>
      <c r="K24" s="13">
        <f>'Trip to Vehicles'!L24+'Trip to Vehicles'!Y24</f>
        <v>0.85433333333333339</v>
      </c>
      <c r="L24" s="13">
        <f>'Trip to Vehicles'!M24+'Trip to Vehicles'!Z24</f>
        <v>0.23300000000000004</v>
      </c>
      <c r="M24" s="20">
        <f>'Trip to Vehicles'!N24+'Trip to Vehicles'!AA24</f>
        <v>0.23300000000000004</v>
      </c>
    </row>
    <row r="25" spans="2:15" x14ac:dyDescent="0.3">
      <c r="B25" s="18">
        <v>8</v>
      </c>
      <c r="C25" s="13">
        <f>'Trip to Vehicles'!D25+'Trip to Vehicles'!Q25</f>
        <v>7498.6234666666669</v>
      </c>
      <c r="D25" s="13">
        <f>'Trip to Vehicles'!E25+'Trip to Vehicles'!R25</f>
        <v>81118.344200000007</v>
      </c>
      <c r="E25" s="13">
        <f>'Trip to Vehicles'!F25+'Trip to Vehicles'!S25</f>
        <v>12264.809333333335</v>
      </c>
      <c r="F25" s="13">
        <f>'Trip to Vehicles'!G25+'Trip to Vehicles'!T25</f>
        <v>448.54830000000004</v>
      </c>
      <c r="G25" s="13">
        <f>'Trip to Vehicles'!H25+'Trip to Vehicles'!U25</f>
        <v>2911.1952000000001</v>
      </c>
      <c r="H25" s="13">
        <f>'Trip to Vehicles'!I25+'Trip to Vehicles'!V25</f>
        <v>78.660800000000023</v>
      </c>
      <c r="I25" s="13">
        <f>'Trip to Vehicles'!J25+'Trip to Vehicles'!W25</f>
        <v>2.4232</v>
      </c>
      <c r="J25" s="13">
        <f>'Trip to Vehicles'!K25+'Trip to Vehicles'!X25</f>
        <v>271666.66066666669</v>
      </c>
      <c r="K25" s="13">
        <f>'Trip to Vehicles'!L25+'Trip to Vehicles'!Y25</f>
        <v>686.64323333333346</v>
      </c>
      <c r="L25" s="13">
        <f>'Trip to Vehicles'!M25+'Trip to Vehicles'!Z25</f>
        <v>7.7666666666666676E-2</v>
      </c>
      <c r="M25" s="20">
        <f>'Trip to Vehicles'!N25+'Trip to Vehicles'!AA25</f>
        <v>5.9881000000000011</v>
      </c>
    </row>
    <row r="26" spans="2:15" ht="15" thickBot="1" x14ac:dyDescent="0.35">
      <c r="B26" s="18">
        <v>9</v>
      </c>
      <c r="C26" s="13">
        <f>'Trip to Vehicles'!D26+'Trip to Vehicles'!Q26</f>
        <v>8176.2185333333346</v>
      </c>
      <c r="D26" s="13">
        <f>'Trip to Vehicles'!E26+'Trip to Vehicles'!R26</f>
        <v>9842.8752999999997</v>
      </c>
      <c r="E26" s="13">
        <f>'Trip to Vehicles'!F26+'Trip to Vehicles'!S26</f>
        <v>71.53100000000002</v>
      </c>
      <c r="F26" s="13">
        <f>'Trip to Vehicles'!G26+'Trip to Vehicles'!T26</f>
        <v>179.38669999999999</v>
      </c>
      <c r="G26" s="13">
        <f>'Trip to Vehicles'!H26+'Trip to Vehicles'!U26</f>
        <v>2.5164000000000004</v>
      </c>
      <c r="H26" s="13">
        <f>'Trip to Vehicles'!I26+'Trip to Vehicles'!V26</f>
        <v>195.7433</v>
      </c>
      <c r="I26" s="13">
        <f>'Trip to Vehicles'!J26+'Trip to Vehicles'!W26</f>
        <v>5.8250000000000002</v>
      </c>
      <c r="J26" s="13">
        <f>'Trip to Vehicles'!K26+'Trip to Vehicles'!X26</f>
        <v>6005.194433333334</v>
      </c>
      <c r="K26" s="13">
        <f>'Trip to Vehicles'!L26+'Trip to Vehicles'!Y26</f>
        <v>44.114666666666665</v>
      </c>
      <c r="L26" s="13">
        <f>'Trip to Vehicles'!M26+'Trip to Vehicles'!Z26</f>
        <v>1661.3210666666669</v>
      </c>
      <c r="M26" s="20">
        <f>'Trip to Vehicles'!N26+'Trip to Vehicles'!AA26</f>
        <v>34201.479733333341</v>
      </c>
    </row>
    <row r="27" spans="2:15" x14ac:dyDescent="0.3">
      <c r="B27" s="18">
        <v>10</v>
      </c>
      <c r="C27" s="13">
        <f>'Trip to Vehicles'!D27+'Trip to Vehicles'!Q27</f>
        <v>33.086000000000006</v>
      </c>
      <c r="D27" s="13">
        <f>'Trip to Vehicles'!E27+'Trip to Vehicles'!R27</f>
        <v>3.0989</v>
      </c>
      <c r="E27" s="13">
        <f>'Trip to Vehicles'!F27+'Trip to Vehicles'!S27</f>
        <v>0.23300000000000004</v>
      </c>
      <c r="F27" s="13">
        <f>'Trip to Vehicles'!G27+'Trip to Vehicles'!T27</f>
        <v>0.2174666666666667</v>
      </c>
      <c r="G27" s="13">
        <f>'Trip to Vehicles'!H27+'Trip to Vehicles'!U27</f>
        <v>0.23300000000000004</v>
      </c>
      <c r="H27" s="13">
        <f>'Trip to Vehicles'!I27+'Trip to Vehicles'!V27</f>
        <v>0.23300000000000004</v>
      </c>
      <c r="I27" s="13">
        <f>'Trip to Vehicles'!J27+'Trip to Vehicles'!W27</f>
        <v>0.23300000000000004</v>
      </c>
      <c r="J27" s="13">
        <f>'Trip to Vehicles'!K27+'Trip to Vehicles'!X27</f>
        <v>7.7666666666666676E-2</v>
      </c>
      <c r="K27" s="13">
        <f>'Trip to Vehicles'!L27+'Trip to Vehicles'!Y27</f>
        <v>8503.0709333333343</v>
      </c>
      <c r="L27" s="13">
        <f>'Trip to Vehicles'!M27+'Trip to Vehicles'!Z27</f>
        <v>63353.787333333341</v>
      </c>
      <c r="M27" s="20">
        <f>'Trip to Vehicles'!N27+'Trip to Vehicles'!AA27</f>
        <v>2079.812366666667</v>
      </c>
      <c r="O27" s="23" t="s">
        <v>28</v>
      </c>
    </row>
    <row r="28" spans="2:15" ht="15" thickBot="1" x14ac:dyDescent="0.35">
      <c r="B28" s="19">
        <v>11</v>
      </c>
      <c r="C28" s="21">
        <f>'Trip to Vehicles'!D28+'Trip to Vehicles'!Q28</f>
        <v>9417.9842666666664</v>
      </c>
      <c r="D28" s="21">
        <f>'Trip to Vehicles'!E28+'Trip to Vehicles'!R28</f>
        <v>17.9876</v>
      </c>
      <c r="E28" s="21">
        <f>'Trip to Vehicles'!F28+'Trip to Vehicles'!S28</f>
        <v>9.3200000000000005E-2</v>
      </c>
      <c r="F28" s="21">
        <f>'Trip to Vehicles'!G28+'Trip to Vehicles'!T28</f>
        <v>0.44270000000000004</v>
      </c>
      <c r="G28" s="21">
        <f>'Trip to Vehicles'!H28+'Trip to Vehicles'!U28</f>
        <v>0.23300000000000004</v>
      </c>
      <c r="H28" s="21">
        <f>'Trip to Vehicles'!I28+'Trip to Vehicles'!V28</f>
        <v>1.3514000000000004</v>
      </c>
      <c r="I28" s="21">
        <f>'Trip to Vehicles'!J28+'Trip to Vehicles'!W28</f>
        <v>0.23300000000000004</v>
      </c>
      <c r="J28" s="21">
        <f>'Trip to Vehicles'!K28+'Trip to Vehicles'!X28</f>
        <v>22.204900000000002</v>
      </c>
      <c r="K28" s="21">
        <f>'Trip to Vehicles'!L28+'Trip to Vehicles'!Y28</f>
        <v>52683.288266666677</v>
      </c>
      <c r="L28" s="21">
        <f>'Trip to Vehicles'!M28+'Trip to Vehicles'!Z28</f>
        <v>433.71396666666675</v>
      </c>
      <c r="M28" s="22">
        <f>'Trip to Vehicles'!N28+'Trip to Vehicles'!AA28</f>
        <v>30077.504000000008</v>
      </c>
      <c r="O28" s="24">
        <f>SUM(C18:M28)</f>
        <v>5550032.1953333337</v>
      </c>
    </row>
    <row r="29" spans="2:15" x14ac:dyDescent="0.3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5" ht="15" thickBot="1" x14ac:dyDescent="0.3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5" x14ac:dyDescent="0.3">
      <c r="B31" s="15" t="s">
        <v>14</v>
      </c>
      <c r="C31" s="16">
        <v>1</v>
      </c>
      <c r="D31" s="16">
        <v>2</v>
      </c>
      <c r="E31" s="16">
        <v>3</v>
      </c>
      <c r="F31" s="16">
        <v>4</v>
      </c>
      <c r="G31" s="16">
        <v>5</v>
      </c>
      <c r="H31" s="16">
        <v>6</v>
      </c>
      <c r="I31" s="16">
        <v>7</v>
      </c>
      <c r="J31" s="16">
        <v>8</v>
      </c>
      <c r="K31" s="16">
        <v>9</v>
      </c>
      <c r="L31" s="16">
        <v>10</v>
      </c>
      <c r="M31" s="17">
        <v>11</v>
      </c>
    </row>
    <row r="32" spans="2:15" x14ac:dyDescent="0.3">
      <c r="B32" s="18">
        <v>1</v>
      </c>
      <c r="C32" s="13">
        <f>'Trip to Vehicles'!D32+'Trip to Vehicles'!Q32</f>
        <v>4786306.7580000004</v>
      </c>
      <c r="D32" s="13">
        <f>'Trip to Vehicles'!E32+'Trip to Vehicles'!R32</f>
        <v>58607.001000000011</v>
      </c>
      <c r="E32" s="13">
        <f>'Trip to Vehicles'!F32+'Trip to Vehicles'!S32</f>
        <v>37.164000000000001</v>
      </c>
      <c r="F32" s="13">
        <f>'Trip to Vehicles'!G32+'Trip to Vehicles'!T32</f>
        <v>477.88800000000003</v>
      </c>
      <c r="G32" s="13">
        <f>'Trip to Vehicles'!H32+'Trip to Vehicles'!U32</f>
        <v>92.796000000000006</v>
      </c>
      <c r="H32" s="13">
        <f>'Trip to Vehicles'!I32+'Trip to Vehicles'!V32</f>
        <v>1278.681</v>
      </c>
      <c r="I32" s="13">
        <f>'Trip to Vehicles'!J32+'Trip to Vehicles'!W32</f>
        <v>7.5240000000000009</v>
      </c>
      <c r="J32" s="13">
        <f>'Trip to Vehicles'!K32+'Trip to Vehicles'!X32</f>
        <v>6350.2560000000012</v>
      </c>
      <c r="K32" s="13">
        <f>'Trip to Vehicles'!L32+'Trip to Vehicles'!Y32</f>
        <v>6697.9560000000001</v>
      </c>
      <c r="L32" s="13">
        <f>'Trip to Vehicles'!M32+'Trip to Vehicles'!Z32</f>
        <v>27.132000000000001</v>
      </c>
      <c r="M32" s="20">
        <f>'Trip to Vehicles'!N32+'Trip to Vehicles'!AA32</f>
        <v>7806.2640000000001</v>
      </c>
    </row>
    <row r="33" spans="2:15" x14ac:dyDescent="0.3">
      <c r="B33" s="18">
        <v>2</v>
      </c>
      <c r="C33" s="13">
        <f>'Trip to Vehicles'!D33+'Trip to Vehicles'!Q33</f>
        <v>58607.001000000011</v>
      </c>
      <c r="D33" s="13">
        <f>'Trip to Vehicles'!E33+'Trip to Vehicles'!R33</f>
        <v>766833.08400000003</v>
      </c>
      <c r="E33" s="13">
        <f>'Trip to Vehicles'!F33+'Trip to Vehicles'!S33</f>
        <v>2381.6310000000003</v>
      </c>
      <c r="F33" s="13">
        <f>'Trip to Vehicles'!G33+'Trip to Vehicles'!T33</f>
        <v>123348.114</v>
      </c>
      <c r="G33" s="13">
        <f>'Trip to Vehicles'!H33+'Trip to Vehicles'!U33</f>
        <v>5856.009</v>
      </c>
      <c r="H33" s="13">
        <f>'Trip to Vehicles'!I33+'Trip to Vehicles'!V33</f>
        <v>1305.8130000000001</v>
      </c>
      <c r="I33" s="13">
        <f>'Trip to Vehicles'!J33+'Trip to Vehicles'!W33</f>
        <v>388.28399999999999</v>
      </c>
      <c r="J33" s="13">
        <f>'Trip to Vehicles'!K33+'Trip to Vehicles'!X33</f>
        <v>66775.614000000001</v>
      </c>
      <c r="K33" s="13">
        <f>'Trip to Vehicles'!L33+'Trip to Vehicles'!Y33</f>
        <v>8029.875</v>
      </c>
      <c r="L33" s="13">
        <f>'Trip to Vehicles'!M33+'Trip to Vehicles'!Z33</f>
        <v>2.6789999999999998</v>
      </c>
      <c r="M33" s="20">
        <f>'Trip to Vehicles'!N33+'Trip to Vehicles'!AA33</f>
        <v>14.82</v>
      </c>
    </row>
    <row r="34" spans="2:15" x14ac:dyDescent="0.3">
      <c r="B34" s="18">
        <v>3</v>
      </c>
      <c r="C34" s="13">
        <f>'Trip to Vehicles'!D34+'Trip to Vehicles'!Q34</f>
        <v>37.164000000000001</v>
      </c>
      <c r="D34" s="13">
        <f>'Trip to Vehicles'!E34+'Trip to Vehicles'!R34</f>
        <v>2381.6310000000003</v>
      </c>
      <c r="E34" s="13">
        <f>'Trip to Vehicles'!F34+'Trip to Vehicles'!S34</f>
        <v>24861.006000000001</v>
      </c>
      <c r="F34" s="13">
        <f>'Trip to Vehicles'!G34+'Trip to Vehicles'!T34</f>
        <v>268.41300000000001</v>
      </c>
      <c r="G34" s="13">
        <f>'Trip to Vehicles'!H34+'Trip to Vehicles'!U34</f>
        <v>37886.703000000001</v>
      </c>
      <c r="H34" s="13">
        <f>'Trip to Vehicles'!I34+'Trip to Vehicles'!V34</f>
        <v>0.34200000000000003</v>
      </c>
      <c r="I34" s="13">
        <f>'Trip to Vehicles'!J34+'Trip to Vehicles'!W34</f>
        <v>0.34200000000000003</v>
      </c>
      <c r="J34" s="13">
        <f>'Trip to Vehicles'!K34+'Trip to Vehicles'!X34</f>
        <v>13454.736000000003</v>
      </c>
      <c r="K34" s="13">
        <f>'Trip to Vehicles'!L34+'Trip to Vehicles'!Y34</f>
        <v>58.482000000000006</v>
      </c>
      <c r="L34" s="13">
        <f>'Trip to Vehicles'!M34+'Trip to Vehicles'!Z34</f>
        <v>0.34200000000000003</v>
      </c>
      <c r="M34" s="20">
        <f>'Trip to Vehicles'!N34+'Trip to Vehicles'!AA34</f>
        <v>0.22800000000000001</v>
      </c>
    </row>
    <row r="35" spans="2:15" x14ac:dyDescent="0.3">
      <c r="B35" s="18">
        <v>4</v>
      </c>
      <c r="C35" s="13">
        <f>'Trip to Vehicles'!D35+'Trip to Vehicles'!Q35</f>
        <v>477.88800000000003</v>
      </c>
      <c r="D35" s="13">
        <f>'Trip to Vehicles'!E35+'Trip to Vehicles'!R35</f>
        <v>123348.114</v>
      </c>
      <c r="E35" s="13">
        <f>'Trip to Vehicles'!F35+'Trip to Vehicles'!S35</f>
        <v>268.41300000000001</v>
      </c>
      <c r="F35" s="13">
        <f>'Trip to Vehicles'!G35+'Trip to Vehicles'!T35</f>
        <v>144958.41000000003</v>
      </c>
      <c r="G35" s="13">
        <f>'Trip to Vehicles'!H35+'Trip to Vehicles'!U35</f>
        <v>5979.072000000001</v>
      </c>
      <c r="H35" s="13">
        <f>'Trip to Vehicles'!I35+'Trip to Vehicles'!V35</f>
        <v>972.87599999999998</v>
      </c>
      <c r="I35" s="13">
        <f>'Trip to Vehicles'!J35+'Trip to Vehicles'!W35</f>
        <v>147919.10399999999</v>
      </c>
      <c r="J35" s="13">
        <f>'Trip to Vehicles'!K35+'Trip to Vehicles'!X35</f>
        <v>378.53700000000003</v>
      </c>
      <c r="K35" s="13">
        <f>'Trip to Vehicles'!L35+'Trip to Vehicles'!Y35</f>
        <v>146.43299999999999</v>
      </c>
      <c r="L35" s="13">
        <f>'Trip to Vehicles'!M35+'Trip to Vehicles'!Z35</f>
        <v>0.22800000000000001</v>
      </c>
      <c r="M35" s="20">
        <f>'Trip to Vehicles'!N35+'Trip to Vehicles'!AA35</f>
        <v>0.51300000000000001</v>
      </c>
    </row>
    <row r="36" spans="2:15" x14ac:dyDescent="0.3">
      <c r="B36" s="18">
        <v>5</v>
      </c>
      <c r="C36" s="13">
        <f>'Trip to Vehicles'!D36+'Trip to Vehicles'!Q36</f>
        <v>92.796000000000006</v>
      </c>
      <c r="D36" s="13">
        <f>'Trip to Vehicles'!E36+'Trip to Vehicles'!R36</f>
        <v>5856.009</v>
      </c>
      <c r="E36" s="13">
        <f>'Trip to Vehicles'!F36+'Trip to Vehicles'!S36</f>
        <v>37886.703000000001</v>
      </c>
      <c r="F36" s="13">
        <f>'Trip to Vehicles'!G36+'Trip to Vehicles'!T36</f>
        <v>5979.072000000001</v>
      </c>
      <c r="G36" s="13">
        <f>'Trip to Vehicles'!H36+'Trip to Vehicles'!U36</f>
        <v>18950.22</v>
      </c>
      <c r="H36" s="13">
        <f>'Trip to Vehicles'!I36+'Trip to Vehicles'!V36</f>
        <v>4.9589999999999996</v>
      </c>
      <c r="I36" s="13">
        <f>'Trip to Vehicles'!J36+'Trip to Vehicles'!W36</f>
        <v>3.363</v>
      </c>
      <c r="J36" s="13">
        <f>'Trip to Vehicles'!K36+'Trip to Vehicles'!X36</f>
        <v>5515.7760000000007</v>
      </c>
      <c r="K36" s="13">
        <f>'Trip to Vehicles'!L36+'Trip to Vehicles'!Y36</f>
        <v>2.508</v>
      </c>
      <c r="L36" s="13">
        <f>'Trip to Vehicles'!M36+'Trip to Vehicles'!Z36</f>
        <v>0.34200000000000003</v>
      </c>
      <c r="M36" s="20">
        <f>'Trip to Vehicles'!N36+'Trip to Vehicles'!AA36</f>
        <v>0.34200000000000003</v>
      </c>
    </row>
    <row r="37" spans="2:15" x14ac:dyDescent="0.3">
      <c r="B37" s="18">
        <v>6</v>
      </c>
      <c r="C37" s="13">
        <f>'Trip to Vehicles'!D37+'Trip to Vehicles'!Q37</f>
        <v>1278.681</v>
      </c>
      <c r="D37" s="13">
        <f>'Trip to Vehicles'!E37+'Trip to Vehicles'!R37</f>
        <v>1305.8130000000001</v>
      </c>
      <c r="E37" s="13">
        <f>'Trip to Vehicles'!F37+'Trip to Vehicles'!S37</f>
        <v>0.34200000000000003</v>
      </c>
      <c r="F37" s="13">
        <f>'Trip to Vehicles'!G37+'Trip to Vehicles'!T37</f>
        <v>972.87599999999998</v>
      </c>
      <c r="G37" s="13">
        <f>'Trip to Vehicles'!H37+'Trip to Vehicles'!U37</f>
        <v>4.9589999999999996</v>
      </c>
      <c r="H37" s="13">
        <f>'Trip to Vehicles'!I37+'Trip to Vehicles'!V37</f>
        <v>611051.62800000003</v>
      </c>
      <c r="I37" s="13">
        <f>'Trip to Vehicles'!J37+'Trip to Vehicles'!W37</f>
        <v>16123.020000000002</v>
      </c>
      <c r="J37" s="13">
        <f>'Trip to Vehicles'!K37+'Trip to Vehicles'!X37</f>
        <v>64.296000000000006</v>
      </c>
      <c r="K37" s="13">
        <f>'Trip to Vehicles'!L37+'Trip to Vehicles'!Y37</f>
        <v>159.77100000000002</v>
      </c>
      <c r="L37" s="13">
        <f>'Trip to Vehicles'!M37+'Trip to Vehicles'!Z37</f>
        <v>0.34200000000000003</v>
      </c>
      <c r="M37" s="20">
        <f>'Trip to Vehicles'!N37+'Trip to Vehicles'!AA37</f>
        <v>1.254</v>
      </c>
    </row>
    <row r="38" spans="2:15" x14ac:dyDescent="0.3">
      <c r="B38" s="18">
        <v>7</v>
      </c>
      <c r="C38" s="13">
        <f>'Trip to Vehicles'!D38+'Trip to Vehicles'!Q38</f>
        <v>7.5240000000000009</v>
      </c>
      <c r="D38" s="13">
        <f>'Trip to Vehicles'!E38+'Trip to Vehicles'!R38</f>
        <v>388.28399999999999</v>
      </c>
      <c r="E38" s="13">
        <f>'Trip to Vehicles'!F38+'Trip to Vehicles'!S38</f>
        <v>0.34200000000000003</v>
      </c>
      <c r="F38" s="13">
        <f>'Trip to Vehicles'!G38+'Trip to Vehicles'!T38</f>
        <v>147919.10399999999</v>
      </c>
      <c r="G38" s="13">
        <f>'Trip to Vehicles'!H38+'Trip to Vehicles'!U38</f>
        <v>3.363</v>
      </c>
      <c r="H38" s="13">
        <f>'Trip to Vehicles'!I38+'Trip to Vehicles'!V38</f>
        <v>16123.020000000002</v>
      </c>
      <c r="I38" s="13">
        <f>'Trip to Vehicles'!J38+'Trip to Vehicles'!W38</f>
        <v>64603.914000000004</v>
      </c>
      <c r="J38" s="13">
        <f>'Trip to Vehicles'!K38+'Trip to Vehicles'!X38</f>
        <v>2.2800000000000002</v>
      </c>
      <c r="K38" s="13">
        <f>'Trip to Vehicles'!L38+'Trip to Vehicles'!Y38</f>
        <v>4.902000000000001</v>
      </c>
      <c r="L38" s="13">
        <f>'Trip to Vehicles'!M38+'Trip to Vehicles'!Z38</f>
        <v>0.34200000000000003</v>
      </c>
      <c r="M38" s="20">
        <f>'Trip to Vehicles'!N38+'Trip to Vehicles'!AA38</f>
        <v>0.34200000000000003</v>
      </c>
    </row>
    <row r="39" spans="2:15" x14ac:dyDescent="0.3">
      <c r="B39" s="18">
        <v>8</v>
      </c>
      <c r="C39" s="13">
        <f>'Trip to Vehicles'!D39+'Trip to Vehicles'!Q39</f>
        <v>6350.2560000000012</v>
      </c>
      <c r="D39" s="13">
        <f>'Trip to Vehicles'!E39+'Trip to Vehicles'!R39</f>
        <v>66775.614000000001</v>
      </c>
      <c r="E39" s="13">
        <f>'Trip to Vehicles'!F39+'Trip to Vehicles'!S39</f>
        <v>13454.736000000003</v>
      </c>
      <c r="F39" s="13">
        <f>'Trip to Vehicles'!G39+'Trip to Vehicles'!T39</f>
        <v>378.53700000000003</v>
      </c>
      <c r="G39" s="13">
        <f>'Trip to Vehicles'!H39+'Trip to Vehicles'!U39</f>
        <v>5515.7760000000007</v>
      </c>
      <c r="H39" s="13">
        <f>'Trip to Vehicles'!I39+'Trip to Vehicles'!V39</f>
        <v>64.296000000000006</v>
      </c>
      <c r="I39" s="13">
        <f>'Trip to Vehicles'!J39+'Trip to Vehicles'!W39</f>
        <v>2.2800000000000002</v>
      </c>
      <c r="J39" s="13">
        <f>'Trip to Vehicles'!K39+'Trip to Vehicles'!X39</f>
        <v>398755.35600000003</v>
      </c>
      <c r="K39" s="13">
        <f>'Trip to Vehicles'!L39+'Trip to Vehicles'!Y39</f>
        <v>4911.1769999999997</v>
      </c>
      <c r="L39" s="13">
        <f>'Trip to Vehicles'!M39+'Trip to Vehicles'!Z39</f>
        <v>0.114</v>
      </c>
      <c r="M39" s="20">
        <f>'Trip to Vehicles'!N39+'Trip to Vehicles'!AA39</f>
        <v>20.691000000000003</v>
      </c>
    </row>
    <row r="40" spans="2:15" ht="15" thickBot="1" x14ac:dyDescent="0.35">
      <c r="B40" s="18">
        <v>9</v>
      </c>
      <c r="C40" s="13">
        <f>'Trip to Vehicles'!D40+'Trip to Vehicles'!Q40</f>
        <v>6697.9560000000001</v>
      </c>
      <c r="D40" s="13">
        <f>'Trip to Vehicles'!E40+'Trip to Vehicles'!R40</f>
        <v>8029.875</v>
      </c>
      <c r="E40" s="13">
        <f>'Trip to Vehicles'!F40+'Trip to Vehicles'!S40</f>
        <v>58.482000000000006</v>
      </c>
      <c r="F40" s="13">
        <f>'Trip to Vehicles'!G40+'Trip to Vehicles'!T40</f>
        <v>146.43299999999999</v>
      </c>
      <c r="G40" s="13">
        <f>'Trip to Vehicles'!H40+'Trip to Vehicles'!U40</f>
        <v>2.508</v>
      </c>
      <c r="H40" s="13">
        <f>'Trip to Vehicles'!I40+'Trip to Vehicles'!V40</f>
        <v>159.77100000000002</v>
      </c>
      <c r="I40" s="13">
        <f>'Trip to Vehicles'!J40+'Trip to Vehicles'!W40</f>
        <v>4.902000000000001</v>
      </c>
      <c r="J40" s="13">
        <f>'Trip to Vehicles'!K40+'Trip to Vehicles'!X40</f>
        <v>4911.1769999999997</v>
      </c>
      <c r="K40" s="13">
        <f>'Trip to Vehicles'!L40+'Trip to Vehicles'!Y40</f>
        <v>64.75200000000001</v>
      </c>
      <c r="L40" s="13">
        <f>'Trip to Vehicles'!M40+'Trip to Vehicles'!Z40</f>
        <v>7459.7040000000006</v>
      </c>
      <c r="M40" s="20">
        <f>'Trip to Vehicles'!N40+'Trip to Vehicles'!AA40</f>
        <v>63765.216</v>
      </c>
    </row>
    <row r="41" spans="2:15" x14ac:dyDescent="0.3">
      <c r="B41" s="18">
        <v>10</v>
      </c>
      <c r="C41" s="13">
        <f>'Trip to Vehicles'!D41+'Trip to Vehicles'!Q41</f>
        <v>27.132000000000001</v>
      </c>
      <c r="D41" s="13">
        <f>'Trip to Vehicles'!E41+'Trip to Vehicles'!R41</f>
        <v>2.6789999999999998</v>
      </c>
      <c r="E41" s="13">
        <f>'Trip to Vehicles'!F41+'Trip to Vehicles'!S41</f>
        <v>0.34200000000000003</v>
      </c>
      <c r="F41" s="13">
        <f>'Trip to Vehicles'!G41+'Trip to Vehicles'!T41</f>
        <v>0.22800000000000001</v>
      </c>
      <c r="G41" s="13">
        <f>'Trip to Vehicles'!H41+'Trip to Vehicles'!U41</f>
        <v>0.34200000000000003</v>
      </c>
      <c r="H41" s="13">
        <f>'Trip to Vehicles'!I41+'Trip to Vehicles'!V41</f>
        <v>0.34200000000000003</v>
      </c>
      <c r="I41" s="13">
        <f>'Trip to Vehicles'!J41+'Trip to Vehicles'!W41</f>
        <v>0.34200000000000003</v>
      </c>
      <c r="J41" s="13">
        <f>'Trip to Vehicles'!K41+'Trip to Vehicles'!X41</f>
        <v>0.114</v>
      </c>
      <c r="K41" s="13">
        <f>'Trip to Vehicles'!L41+'Trip to Vehicles'!Y41</f>
        <v>7459.7040000000006</v>
      </c>
      <c r="L41" s="13">
        <f>'Trip to Vehicles'!M41+'Trip to Vehicles'!Z41</f>
        <v>92991.396000000008</v>
      </c>
      <c r="M41" s="20">
        <f>'Trip to Vehicles'!N41+'Trip to Vehicles'!AA41</f>
        <v>1844.691</v>
      </c>
      <c r="O41" s="23" t="s">
        <v>28</v>
      </c>
    </row>
    <row r="42" spans="2:15" ht="15" thickBot="1" x14ac:dyDescent="0.35">
      <c r="B42" s="19">
        <v>11</v>
      </c>
      <c r="C42" s="21">
        <f>'Trip to Vehicles'!D42+'Trip to Vehicles'!Q42</f>
        <v>7806.2640000000001</v>
      </c>
      <c r="D42" s="21">
        <f>'Trip to Vehicles'!E42+'Trip to Vehicles'!R42</f>
        <v>14.82</v>
      </c>
      <c r="E42" s="21">
        <f>'Trip to Vehicles'!F42+'Trip to Vehicles'!S42</f>
        <v>0.22800000000000001</v>
      </c>
      <c r="F42" s="21">
        <f>'Trip to Vehicles'!G42+'Trip to Vehicles'!T42</f>
        <v>0.51300000000000001</v>
      </c>
      <c r="G42" s="21">
        <f>'Trip to Vehicles'!H42+'Trip to Vehicles'!U42</f>
        <v>0.34200000000000003</v>
      </c>
      <c r="H42" s="21">
        <f>'Trip to Vehicles'!I42+'Trip to Vehicles'!V42</f>
        <v>1.254</v>
      </c>
      <c r="I42" s="21">
        <f>'Trip to Vehicles'!J42+'Trip to Vehicles'!W42</f>
        <v>0.34200000000000003</v>
      </c>
      <c r="J42" s="21">
        <f>'Trip to Vehicles'!K42+'Trip to Vehicles'!X42</f>
        <v>20.691000000000003</v>
      </c>
      <c r="K42" s="21">
        <f>'Trip to Vehicles'!L42+'Trip to Vehicles'!Y42</f>
        <v>63765.216</v>
      </c>
      <c r="L42" s="21">
        <f>'Trip to Vehicles'!M42+'Trip to Vehicles'!Z42</f>
        <v>1844.691</v>
      </c>
      <c r="M42" s="22">
        <f>'Trip to Vehicles'!N42+'Trip to Vehicles'!AA42</f>
        <v>44148.096000000005</v>
      </c>
      <c r="O42" s="24">
        <f>SUM(C32:M42)</f>
        <v>8146399.1880000001</v>
      </c>
    </row>
    <row r="43" spans="2:15" x14ac:dyDescent="0.3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5" ht="15" thickBot="1" x14ac:dyDescent="0.3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5" ht="15" thickBot="1" x14ac:dyDescent="0.35">
      <c r="B45" s="41" t="s">
        <v>15</v>
      </c>
      <c r="C45" s="42" t="s">
        <v>31</v>
      </c>
      <c r="D45" s="43" t="s">
        <v>32</v>
      </c>
      <c r="E45" s="43" t="s">
        <v>33</v>
      </c>
      <c r="F45" s="43" t="s">
        <v>34</v>
      </c>
      <c r="G45" s="43" t="s">
        <v>35</v>
      </c>
      <c r="H45" s="43" t="s">
        <v>36</v>
      </c>
      <c r="I45" s="43" t="s">
        <v>37</v>
      </c>
      <c r="J45" s="43" t="s">
        <v>38</v>
      </c>
      <c r="K45" s="43" t="s">
        <v>36</v>
      </c>
      <c r="L45" s="43" t="s">
        <v>39</v>
      </c>
      <c r="M45" s="43" t="s">
        <v>40</v>
      </c>
    </row>
    <row r="46" spans="2:15" ht="15" thickBot="1" x14ac:dyDescent="0.35">
      <c r="B46" s="44" t="s">
        <v>31</v>
      </c>
      <c r="C46" s="27">
        <f>'Trip to Vehicles'!D46+'Trip to Vehicles'!Q46</f>
        <v>3708687.9850000003</v>
      </c>
      <c r="D46" s="27">
        <f>'Trip to Vehicles'!E46+'Trip to Vehicles'!R46</f>
        <v>19958.753250000002</v>
      </c>
      <c r="E46" s="27">
        <f>'Trip to Vehicles'!F46+'Trip to Vehicles'!S46</f>
        <v>40.916000000000004</v>
      </c>
      <c r="F46" s="27">
        <f>'Trip to Vehicles'!G46+'Trip to Vehicles'!T46</f>
        <v>244.46249999999998</v>
      </c>
      <c r="G46" s="27">
        <f>'Trip to Vehicles'!H46+'Trip to Vehicles'!U46</f>
        <v>115.49583333333334</v>
      </c>
      <c r="H46" s="27">
        <f>'Trip to Vehicles'!I46+'Trip to Vehicles'!V46</f>
        <v>301.44191666666666</v>
      </c>
      <c r="I46" s="27">
        <f>'Trip to Vehicles'!J46+'Trip to Vehicles'!W46</f>
        <v>4.5933333333333328</v>
      </c>
      <c r="J46" s="27">
        <f>'Trip to Vehicles'!K46+'Trip to Vehicles'!X46</f>
        <v>8077.4826666666677</v>
      </c>
      <c r="K46" s="27">
        <f>'Trip to Vehicles'!L46+'Trip to Vehicles'!Y46</f>
        <v>8785.4831666666669</v>
      </c>
      <c r="L46" s="27">
        <f>'Trip to Vehicles'!M46+'Trip to Vehicles'!Z46</f>
        <v>35.554166666666667</v>
      </c>
      <c r="M46" s="28">
        <f>'Trip to Vehicles'!N46+'Trip to Vehicles'!AA46</f>
        <v>10128.600333333332</v>
      </c>
    </row>
    <row r="47" spans="2:15" x14ac:dyDescent="0.3">
      <c r="B47" s="45" t="s">
        <v>32</v>
      </c>
      <c r="C47" s="27">
        <f>'Trip to Vehicles'!D47+'Trip to Vehicles'!Q47</f>
        <v>70864.961750000002</v>
      </c>
      <c r="D47" s="27">
        <f>'Trip to Vehicles'!E47+'Trip to Vehicles'!R47</f>
        <v>594183.53</v>
      </c>
      <c r="E47" s="27">
        <f>'Trip to Vehicles'!F47+'Trip to Vehicles'!S47</f>
        <v>3100.6015833333331</v>
      </c>
      <c r="F47" s="27">
        <f>'Trip to Vehicles'!G47+'Trip to Vehicles'!T47</f>
        <v>124704.58333333334</v>
      </c>
      <c r="G47" s="27">
        <f>'Trip to Vehicles'!H47+'Trip to Vehicles'!U47</f>
        <v>7677.8494166666669</v>
      </c>
      <c r="H47" s="27">
        <f>'Trip to Vehicles'!I47+'Trip to Vehicles'!V47</f>
        <v>359.31791666666669</v>
      </c>
      <c r="I47" s="27">
        <f>'Trip to Vehicles'!J47+'Trip to Vehicles'!W47</f>
        <v>448.89233333333328</v>
      </c>
      <c r="J47" s="27">
        <f>'Trip to Vehicles'!K47+'Trip to Vehicles'!X47</f>
        <v>87194.345666666661</v>
      </c>
      <c r="K47" s="27">
        <f>'Trip to Vehicles'!L47+'Trip to Vehicles'!Y47</f>
        <v>10573.098083333332</v>
      </c>
      <c r="L47" s="27">
        <f>'Trip to Vehicles'!M47+'Trip to Vehicles'!Z47</f>
        <v>3.3434166666666667</v>
      </c>
      <c r="M47" s="28">
        <f>'Trip to Vehicles'!N47+'Trip to Vehicles'!AA47</f>
        <v>19.336166666666671</v>
      </c>
    </row>
    <row r="48" spans="2:15" x14ac:dyDescent="0.3">
      <c r="B48" s="45" t="s">
        <v>33</v>
      </c>
      <c r="C48" s="27">
        <f>'Trip to Vehicles'!D48+'Trip to Vehicles'!Q48</f>
        <v>16.677333333333333</v>
      </c>
      <c r="D48" s="27">
        <f>'Trip to Vehicles'!E48+'Trip to Vehicles'!R48</f>
        <v>590.23008333333337</v>
      </c>
      <c r="E48" s="27">
        <f>'Trip to Vehicles'!F48+'Trip to Vehicles'!S48</f>
        <v>19263.645</v>
      </c>
      <c r="F48" s="27">
        <f>'Trip to Vehicles'!G48+'Trip to Vehicles'!T48</f>
        <v>69.814250000000015</v>
      </c>
      <c r="G48" s="27">
        <f>'Trip to Vehicles'!H48+'Trip to Vehicles'!U48</f>
        <v>36119.831249999996</v>
      </c>
      <c r="H48" s="27">
        <f>'Trip to Vehicles'!I48+'Trip to Vehicles'!V48</f>
        <v>0.26500000000000001</v>
      </c>
      <c r="I48" s="27">
        <f>'Trip to Vehicles'!J48+'Trip to Vehicles'!W48</f>
        <v>0.26500000000000001</v>
      </c>
      <c r="J48" s="27">
        <f>'Trip to Vehicles'!K48+'Trip to Vehicles'!X48</f>
        <v>13508.772499999999</v>
      </c>
      <c r="K48" s="27">
        <f>'Trip to Vehicles'!L48+'Trip to Vehicles'!Y48</f>
        <v>76.849999999999994</v>
      </c>
      <c r="L48" s="27">
        <f>'Trip to Vehicles'!M48+'Trip to Vehicles'!Z48</f>
        <v>0.26500000000000001</v>
      </c>
      <c r="M48" s="28">
        <f>'Trip to Vehicles'!N48+'Trip to Vehicles'!AA48</f>
        <v>0.11483333333333334</v>
      </c>
    </row>
    <row r="49" spans="2:15" x14ac:dyDescent="0.3">
      <c r="B49" s="45" t="s">
        <v>34</v>
      </c>
      <c r="C49" s="27">
        <f>'Trip to Vehicles'!D49+'Trip to Vehicles'!Q49</f>
        <v>496.12416666666667</v>
      </c>
      <c r="D49" s="27">
        <f>'Trip to Vehicles'!E49+'Trip to Vehicles'!R49</f>
        <v>66448.926666666666</v>
      </c>
      <c r="E49" s="27">
        <f>'Trip to Vehicles'!F49+'Trip to Vehicles'!S49</f>
        <v>346.14741666666663</v>
      </c>
      <c r="F49" s="27">
        <f>'Trip to Vehicles'!G49+'Trip to Vehicles'!T49</f>
        <v>112321.575</v>
      </c>
      <c r="G49" s="27">
        <f>'Trip to Vehicles'!H49+'Trip to Vehicles'!U49</f>
        <v>7701.6950000000006</v>
      </c>
      <c r="H49" s="27">
        <f>'Trip to Vehicles'!I49+'Trip to Vehicles'!V49</f>
        <v>243.34066666666669</v>
      </c>
      <c r="I49" s="27">
        <f>'Trip to Vehicles'!J49+'Trip to Vehicles'!W49</f>
        <v>131997.27733333333</v>
      </c>
      <c r="J49" s="27">
        <f>'Trip to Vehicles'!K49+'Trip to Vehicles'!X49</f>
        <v>483.04641666666674</v>
      </c>
      <c r="K49" s="27">
        <f>'Trip to Vehicles'!L49+'Trip to Vehicles'!Y49</f>
        <v>192.70358333333331</v>
      </c>
      <c r="L49" s="27">
        <f>'Trip to Vehicles'!M49+'Trip to Vehicles'!Z49</f>
        <v>0.23850000000000002</v>
      </c>
      <c r="M49" s="28">
        <f>'Trip to Vehicles'!N49+'Trip to Vehicles'!AA49</f>
        <v>0.49025000000000002</v>
      </c>
    </row>
    <row r="50" spans="2:15" x14ac:dyDescent="0.3">
      <c r="B50" s="45" t="s">
        <v>35</v>
      </c>
      <c r="C50" s="27">
        <f>'Trip to Vehicles'!D50+'Trip to Vehicles'!Q50</f>
        <v>28.310833333333331</v>
      </c>
      <c r="D50" s="27">
        <f>'Trip to Vehicles'!E50+'Trip to Vehicles'!R50</f>
        <v>1397.25225</v>
      </c>
      <c r="E50" s="27">
        <f>'Trip to Vehicles'!F50+'Trip to Vehicles'!S50</f>
        <v>22593.480416666665</v>
      </c>
      <c r="F50" s="27">
        <f>'Trip to Vehicles'!G50+'Trip to Vehicles'!T50</f>
        <v>1564.1183333333333</v>
      </c>
      <c r="G50" s="27">
        <f>'Trip to Vehicles'!H50+'Trip to Vehicles'!U50</f>
        <v>14683.650000000001</v>
      </c>
      <c r="H50" s="27">
        <f>'Trip to Vehicles'!I50+'Trip to Vehicles'!V50</f>
        <v>1.2145833333333333</v>
      </c>
      <c r="I50" s="27">
        <f>'Trip to Vehicles'!J50+'Trip to Vehicles'!W50</f>
        <v>0.96725000000000005</v>
      </c>
      <c r="J50" s="27">
        <f>'Trip to Vehicles'!K50+'Trip to Vehicles'!X50</f>
        <v>3431.3790000000004</v>
      </c>
      <c r="K50" s="27">
        <f>'Trip to Vehicles'!L50+'Trip to Vehicles'!Y50</f>
        <v>2.7471666666666668</v>
      </c>
      <c r="L50" s="27">
        <f>'Trip to Vehicles'!M50+'Trip to Vehicles'!Z50</f>
        <v>0.26500000000000001</v>
      </c>
      <c r="M50" s="28">
        <f>'Trip to Vehicles'!N50+'Trip to Vehicles'!AA50</f>
        <v>0.26500000000000001</v>
      </c>
    </row>
    <row r="51" spans="2:15" x14ac:dyDescent="0.3">
      <c r="B51" s="45" t="s">
        <v>36</v>
      </c>
      <c r="C51" s="27">
        <f>'Trip to Vehicles'!D51+'Trip to Vehicles'!Q51</f>
        <v>1680.13975</v>
      </c>
      <c r="D51" s="27">
        <f>'Trip to Vehicles'!E51+'Trip to Vehicles'!R51</f>
        <v>1664.3104166666667</v>
      </c>
      <c r="E51" s="27">
        <f>'Trip to Vehicles'!F51+'Trip to Vehicles'!S51</f>
        <v>0.26500000000000001</v>
      </c>
      <c r="F51" s="27">
        <f>'Trip to Vehicles'!G51+'Trip to Vehicles'!T51</f>
        <v>1264.3326666666667</v>
      </c>
      <c r="G51" s="27">
        <f>'Trip to Vehicles'!H51+'Trip to Vehicles'!U51</f>
        <v>6.4704166666666669</v>
      </c>
      <c r="H51" s="27">
        <f>'Trip to Vehicles'!I51+'Trip to Vehicles'!V51</f>
        <v>473475.67666666664</v>
      </c>
      <c r="I51" s="27">
        <f>'Trip to Vehicles'!J51+'Trip to Vehicles'!W51</f>
        <v>21116.507333333335</v>
      </c>
      <c r="J51" s="27">
        <f>'Trip to Vehicles'!K51+'Trip to Vehicles'!X51</f>
        <v>84.508499999999998</v>
      </c>
      <c r="K51" s="27">
        <f>'Trip to Vehicles'!L51+'Trip to Vehicles'!Y51</f>
        <v>210.27308333333335</v>
      </c>
      <c r="L51" s="27">
        <f>'Trip to Vehicles'!M51+'Trip to Vehicles'!Z51</f>
        <v>0.26500000000000001</v>
      </c>
      <c r="M51" s="28">
        <f>'Trip to Vehicles'!N51+'Trip to Vehicles'!AA51</f>
        <v>1.4663333333333333</v>
      </c>
    </row>
    <row r="52" spans="2:15" x14ac:dyDescent="0.3">
      <c r="B52" s="45" t="s">
        <v>37</v>
      </c>
      <c r="C52" s="27">
        <f>'Trip to Vehicles'!D52+'Trip to Vehicles'!Q52</f>
        <v>7.0666666666666664</v>
      </c>
      <c r="D52" s="27">
        <f>'Trip to Vehicles'!E52+'Trip to Vehicles'!R52</f>
        <v>152.83433333333332</v>
      </c>
      <c r="E52" s="27">
        <f>'Trip to Vehicles'!F52+'Trip to Vehicles'!S52</f>
        <v>0.26500000000000001</v>
      </c>
      <c r="F52" s="27">
        <f>'Trip to Vehicles'!G52+'Trip to Vehicles'!T52</f>
        <v>97234.082666666684</v>
      </c>
      <c r="G52" s="27">
        <f>'Trip to Vehicles'!H52+'Trip to Vehicles'!U52</f>
        <v>4.2444166666666661</v>
      </c>
      <c r="H52" s="27">
        <f>'Trip to Vehicles'!I52+'Trip to Vehicles'!V52</f>
        <v>3869.4593333333332</v>
      </c>
      <c r="I52" s="27">
        <f>'Trip to Vehicles'!J52+'Trip to Vehicles'!W52</f>
        <v>50058.588333333326</v>
      </c>
      <c r="J52" s="27">
        <f>'Trip to Vehicles'!K52+'Trip to Vehicles'!X52</f>
        <v>2.6323333333333334</v>
      </c>
      <c r="K52" s="27">
        <f>'Trip to Vehicles'!L52+'Trip to Vehicles'!Y52</f>
        <v>6.2716666666666665</v>
      </c>
      <c r="L52" s="27">
        <f>'Trip to Vehicles'!M52+'Trip to Vehicles'!Z52</f>
        <v>0.26500000000000001</v>
      </c>
      <c r="M52" s="28">
        <f>'Trip to Vehicles'!N52+'Trip to Vehicles'!AA52</f>
        <v>0.26500000000000001</v>
      </c>
    </row>
    <row r="53" spans="2:15" x14ac:dyDescent="0.3">
      <c r="B53" s="45" t="s">
        <v>38</v>
      </c>
      <c r="C53" s="27">
        <f>'Trip to Vehicles'!D53+'Trip to Vehicles'!Q53</f>
        <v>1763.5573333333336</v>
      </c>
      <c r="D53" s="27">
        <f>'Trip to Vehicles'!E53+'Trip to Vehicles'!R53</f>
        <v>16288.331</v>
      </c>
      <c r="E53" s="27">
        <f>'Trip to Vehicles'!F53+'Trip to Vehicles'!S53</f>
        <v>7342.1341666666667</v>
      </c>
      <c r="F53" s="27">
        <f>'Trip to Vehicles'!G53+'Trip to Vehicles'!T53</f>
        <v>103.57525000000001</v>
      </c>
      <c r="G53" s="27">
        <f>'Trip to Vehicles'!H53+'Trip to Vehicles'!U53</f>
        <v>5116.4610000000002</v>
      </c>
      <c r="H53" s="27">
        <f>'Trip to Vehicles'!I53+'Trip to Vehicles'!V53</f>
        <v>15.131500000000001</v>
      </c>
      <c r="I53" s="27">
        <f>'Trip to Vehicles'!J53+'Trip to Vehicles'!W53</f>
        <v>0.90100000000000013</v>
      </c>
      <c r="J53" s="27">
        <f>'Trip to Vehicles'!K53+'Trip to Vehicles'!X53</f>
        <v>308977.10333333339</v>
      </c>
      <c r="K53" s="27">
        <f>'Trip to Vehicles'!L53+'Trip to Vehicles'!Y53</f>
        <v>6451.8799166666668</v>
      </c>
      <c r="L53" s="27">
        <f>'Trip to Vehicles'!M53+'Trip to Vehicles'!Z53</f>
        <v>8.8333333333333333E-2</v>
      </c>
      <c r="M53" s="28">
        <f>'Trip to Vehicles'!N53+'Trip to Vehicles'!AA53</f>
        <v>24.101750000000003</v>
      </c>
    </row>
    <row r="54" spans="2:15" ht="15" thickBot="1" x14ac:dyDescent="0.35">
      <c r="B54" s="45" t="s">
        <v>36</v>
      </c>
      <c r="C54" s="27">
        <f>'Trip to Vehicles'!D54+'Trip to Vehicles'!Q54</f>
        <v>1594.3901666666668</v>
      </c>
      <c r="D54" s="27">
        <f>'Trip to Vehicles'!E54+'Trip to Vehicles'!R54</f>
        <v>1870.86025</v>
      </c>
      <c r="E54" s="27">
        <f>'Trip to Vehicles'!F54+'Trip to Vehicles'!S54</f>
        <v>13.78</v>
      </c>
      <c r="F54" s="27">
        <f>'Trip to Vehicles'!G54+'Trip to Vehicles'!T54</f>
        <v>34.22475</v>
      </c>
      <c r="G54" s="27">
        <f>'Trip to Vehicles'!H54+'Trip to Vehicles'!U54</f>
        <v>1.1395</v>
      </c>
      <c r="H54" s="27">
        <f>'Trip to Vehicles'!I54+'Trip to Vehicles'!V54</f>
        <v>37.325249999999997</v>
      </c>
      <c r="I54" s="27">
        <f>'Trip to Vehicles'!J54+'Trip to Vehicles'!W54</f>
        <v>1.325</v>
      </c>
      <c r="J54" s="27">
        <f>'Trip to Vehicles'!K54+'Trip to Vehicles'!X54</f>
        <v>1159.0084166666666</v>
      </c>
      <c r="K54" s="27">
        <f>'Trip to Vehicles'!L54+'Trip to Vehicles'!Y54</f>
        <v>50.173333333333332</v>
      </c>
      <c r="L54" s="27">
        <f>'Trip to Vehicles'!M54+'Trip to Vehicles'!Z54</f>
        <v>9184.5378333333338</v>
      </c>
      <c r="M54" s="28">
        <f>'Trip to Vehicles'!N54+'Trip to Vehicles'!AA54</f>
        <v>58605.006166666659</v>
      </c>
    </row>
    <row r="55" spans="2:15" x14ac:dyDescent="0.3">
      <c r="B55" s="45" t="s">
        <v>39</v>
      </c>
      <c r="C55" s="27">
        <f>'Trip to Vehicles'!D55+'Trip to Vehicles'!Q55</f>
        <v>6.4925000000000006</v>
      </c>
      <c r="D55" s="27">
        <f>'Trip to Vehicles'!E55+'Trip to Vehicles'!R55</f>
        <v>0.80824999999999991</v>
      </c>
      <c r="E55" s="27">
        <f>'Trip to Vehicles'!F55+'Trip to Vehicles'!S55</f>
        <v>0.26500000000000001</v>
      </c>
      <c r="F55" s="27">
        <f>'Trip to Vehicles'!G55+'Trip to Vehicles'!T55</f>
        <v>0.11483333333333334</v>
      </c>
      <c r="G55" s="27">
        <f>'Trip to Vehicles'!H55+'Trip to Vehicles'!U55</f>
        <v>0.26500000000000001</v>
      </c>
      <c r="H55" s="27">
        <f>'Trip to Vehicles'!I55+'Trip to Vehicles'!V55</f>
        <v>0.26500000000000001</v>
      </c>
      <c r="I55" s="27">
        <f>'Trip to Vehicles'!J55+'Trip to Vehicles'!W55</f>
        <v>0.26500000000000001</v>
      </c>
      <c r="J55" s="27">
        <f>'Trip to Vehicles'!K55+'Trip to Vehicles'!X55</f>
        <v>8.8333333333333333E-2</v>
      </c>
      <c r="K55" s="27">
        <f>'Trip to Vehicles'!L55+'Trip to Vehicles'!Y55</f>
        <v>2375.8221666666668</v>
      </c>
      <c r="L55" s="27">
        <f>'Trip to Vehicles'!M55+'Trip to Vehicles'!Z55</f>
        <v>72054.736666666664</v>
      </c>
      <c r="M55" s="28">
        <f>'Trip to Vehicles'!N55+'Trip to Vehicles'!AA55</f>
        <v>610.2905833333333</v>
      </c>
      <c r="O55" s="23" t="s">
        <v>28</v>
      </c>
    </row>
    <row r="56" spans="2:15" ht="15" thickBot="1" x14ac:dyDescent="0.35">
      <c r="B56" s="46" t="s">
        <v>40</v>
      </c>
      <c r="C56" s="29">
        <f>'Trip to Vehicles'!D56+'Trip to Vehicles'!Q56</f>
        <v>1968.8263333333334</v>
      </c>
      <c r="D56" s="29">
        <f>'Trip to Vehicles'!E56+'Trip to Vehicles'!R56</f>
        <v>3.6305000000000001</v>
      </c>
      <c r="E56" s="29">
        <f>'Trip to Vehicles'!F56+'Trip to Vehicles'!S56</f>
        <v>0.23850000000000002</v>
      </c>
      <c r="F56" s="29">
        <f>'Trip to Vehicles'!G56+'Trip to Vehicles'!T56</f>
        <v>0.30475000000000002</v>
      </c>
      <c r="G56" s="29">
        <f>'Trip to Vehicles'!H56+'Trip to Vehicles'!U56</f>
        <v>0.26500000000000001</v>
      </c>
      <c r="H56" s="29">
        <f>'Trip to Vehicles'!I56+'Trip to Vehicles'!V56</f>
        <v>0.47699999999999998</v>
      </c>
      <c r="I56" s="29">
        <f>'Trip to Vehicles'!J56+'Trip to Vehicles'!W56</f>
        <v>0.26500000000000001</v>
      </c>
      <c r="J56" s="29">
        <f>'Trip to Vehicles'!K56+'Trip to Vehicles'!X56</f>
        <v>7.9632500000000004</v>
      </c>
      <c r="K56" s="29">
        <f>'Trip to Vehicles'!L56+'Trip to Vehicles'!Y56</f>
        <v>40212.433833333336</v>
      </c>
      <c r="L56" s="29">
        <f>'Trip to Vehicles'!M56+'Trip to Vehicles'!Z56</f>
        <v>2248.4410833333332</v>
      </c>
      <c r="M56" s="30">
        <f>'Trip to Vehicles'!N56+'Trip to Vehicles'!AA56</f>
        <v>34208.32</v>
      </c>
      <c r="O56" s="24">
        <f>SUM(C46:M56)</f>
        <v>6312268.3766666576</v>
      </c>
    </row>
  </sheetData>
  <mergeCells count="1">
    <mergeCell ref="B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All-Trips</vt:lpstr>
      <vt:lpstr>Factoring table</vt:lpstr>
      <vt:lpstr>Modes</vt:lpstr>
      <vt:lpstr>time period</vt:lpstr>
      <vt:lpstr>SOV-Direction</vt:lpstr>
      <vt:lpstr>HOV_Direction</vt:lpstr>
      <vt:lpstr>Transit_Direction</vt:lpstr>
      <vt:lpstr>Trip to Vehicles</vt:lpstr>
      <vt:lpstr>OD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2020-04-03T08:34:14Z</dcterms:created>
  <dcterms:modified xsi:type="dcterms:W3CDTF">2020-04-08T03:09:08Z</dcterms:modified>
</cp:coreProperties>
</file>