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583-chicago\4step\"/>
    </mc:Choice>
  </mc:AlternateContent>
  <xr:revisionPtr revIDLastSave="0" documentId="13_ncr:1_{A2A6DBE6-4298-4372-B2E1-A1845554DBB9}" xr6:coauthVersionLast="44" xr6:coauthVersionMax="44" xr10:uidLastSave="{00000000-0000-0000-0000-000000000000}"/>
  <bookViews>
    <workbookView xWindow="-108" yWindow="-108" windowWidth="23256" windowHeight="12576" firstSheet="2" activeTab="8" xr2:uid="{EA320BE6-0D40-43D5-BD33-9C4DE39CBB23}"/>
  </bookViews>
  <sheets>
    <sheet name="All-Trips" sheetId="2" r:id="rId1"/>
    <sheet name="Factoring table" sheetId="1" r:id="rId2"/>
    <sheet name="Modes" sheetId="6" r:id="rId3"/>
    <sheet name="time period" sheetId="3" r:id="rId4"/>
    <sheet name="SOV-Direction" sheetId="4" r:id="rId5"/>
    <sheet name="HOV_Direction" sheetId="7" r:id="rId6"/>
    <sheet name="Transit_Direction" sheetId="8" r:id="rId7"/>
    <sheet name="Trip to Vehicles" sheetId="9" r:id="rId8"/>
    <sheet name="OD table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3" i="1" l="1"/>
  <c r="P14" i="1"/>
  <c r="P13" i="1"/>
  <c r="O14" i="1"/>
  <c r="O13" i="1"/>
  <c r="M14" i="1"/>
  <c r="M13" i="1"/>
  <c r="N14" i="1"/>
  <c r="N13" i="1"/>
  <c r="Q6" i="1"/>
  <c r="R6" i="1"/>
  <c r="S6" i="1"/>
  <c r="T6" i="1"/>
  <c r="S14" i="5"/>
  <c r="R14" i="5"/>
  <c r="D4" i="3"/>
  <c r="Q17" i="9" l="1"/>
  <c r="R17" i="9"/>
  <c r="S17" i="9"/>
  <c r="T17" i="9"/>
  <c r="U17" i="9"/>
  <c r="V17" i="9"/>
  <c r="W17" i="9"/>
  <c r="X17" i="9"/>
  <c r="Y17" i="9"/>
  <c r="Z17" i="9"/>
  <c r="AA17" i="9"/>
  <c r="Q31" i="9"/>
  <c r="R31" i="9"/>
  <c r="S31" i="9"/>
  <c r="T31" i="9"/>
  <c r="U31" i="9"/>
  <c r="V31" i="9"/>
  <c r="W31" i="9"/>
  <c r="X31" i="9"/>
  <c r="Y31" i="9"/>
  <c r="Z31" i="9"/>
  <c r="AA31" i="9"/>
  <c r="Q45" i="9"/>
  <c r="R45" i="9"/>
  <c r="S45" i="9"/>
  <c r="T45" i="9"/>
  <c r="U45" i="9"/>
  <c r="V45" i="9"/>
  <c r="W45" i="9"/>
  <c r="X45" i="9"/>
  <c r="Y45" i="9"/>
  <c r="Z45" i="9"/>
  <c r="AA45" i="9"/>
  <c r="E15" i="1"/>
  <c r="J13" i="4"/>
  <c r="AD18" i="3"/>
  <c r="AE18" i="3"/>
  <c r="AF18" i="3"/>
  <c r="AG18" i="3"/>
  <c r="AH18" i="3"/>
  <c r="AI18" i="3"/>
  <c r="AJ18" i="3"/>
  <c r="AK18" i="3"/>
  <c r="AL18" i="3"/>
  <c r="AM18" i="3"/>
  <c r="AN18" i="3"/>
  <c r="AD19" i="3"/>
  <c r="AE19" i="3"/>
  <c r="AF19" i="3"/>
  <c r="AG19" i="3"/>
  <c r="AH19" i="3"/>
  <c r="AI19" i="3"/>
  <c r="AJ19" i="3"/>
  <c r="AK19" i="3"/>
  <c r="AL19" i="3"/>
  <c r="AM19" i="3"/>
  <c r="AN19" i="3"/>
  <c r="AD20" i="3"/>
  <c r="AE20" i="3"/>
  <c r="AF20" i="3"/>
  <c r="AG20" i="3"/>
  <c r="AH20" i="3"/>
  <c r="AI20" i="3"/>
  <c r="AJ20" i="3"/>
  <c r="AK20" i="3"/>
  <c r="AL20" i="3"/>
  <c r="AM20" i="3"/>
  <c r="AN20" i="3"/>
  <c r="AD21" i="3"/>
  <c r="AE21" i="3"/>
  <c r="AF21" i="3"/>
  <c r="AG21" i="3"/>
  <c r="AH21" i="3"/>
  <c r="AI21" i="3"/>
  <c r="AJ21" i="3"/>
  <c r="AK21" i="3"/>
  <c r="AL21" i="3"/>
  <c r="X22" i="8" s="1"/>
  <c r="AM21" i="3"/>
  <c r="AN21" i="3"/>
  <c r="AD22" i="3"/>
  <c r="AE22" i="3"/>
  <c r="AF22" i="3"/>
  <c r="AG22" i="3"/>
  <c r="AH22" i="3"/>
  <c r="AI22" i="3"/>
  <c r="AJ22" i="3"/>
  <c r="AK22" i="3"/>
  <c r="AL22" i="3"/>
  <c r="AM22" i="3"/>
  <c r="AN22" i="3"/>
  <c r="AD23" i="3"/>
  <c r="AE23" i="3"/>
  <c r="AF23" i="3"/>
  <c r="AG23" i="3"/>
  <c r="AH23" i="3"/>
  <c r="AI23" i="3"/>
  <c r="AJ23" i="3"/>
  <c r="AK23" i="3"/>
  <c r="AL23" i="3"/>
  <c r="AM23" i="3"/>
  <c r="AN23" i="3"/>
  <c r="Z24" i="8" s="1"/>
  <c r="AD24" i="3"/>
  <c r="AE24" i="3"/>
  <c r="AF24" i="3"/>
  <c r="AG24" i="3"/>
  <c r="AH24" i="3"/>
  <c r="AI24" i="3"/>
  <c r="AJ24" i="3"/>
  <c r="AK24" i="3"/>
  <c r="AL24" i="3"/>
  <c r="AM24" i="3"/>
  <c r="AN24" i="3"/>
  <c r="AD25" i="3"/>
  <c r="AE25" i="3"/>
  <c r="AF25" i="3"/>
  <c r="AG25" i="3"/>
  <c r="AH25" i="3"/>
  <c r="AI25" i="3"/>
  <c r="AJ25" i="3"/>
  <c r="AK25" i="3"/>
  <c r="AL25" i="3"/>
  <c r="AM25" i="3"/>
  <c r="AN25" i="3"/>
  <c r="AD26" i="3"/>
  <c r="AE26" i="3"/>
  <c r="AF26" i="3"/>
  <c r="AG26" i="3"/>
  <c r="AH26" i="3"/>
  <c r="AI26" i="3"/>
  <c r="AJ26" i="3"/>
  <c r="AK26" i="3"/>
  <c r="AL26" i="3"/>
  <c r="AM26" i="3"/>
  <c r="AN26" i="3"/>
  <c r="AD27" i="3"/>
  <c r="AE27" i="3"/>
  <c r="AF27" i="3"/>
  <c r="AG27" i="3"/>
  <c r="AH27" i="3"/>
  <c r="AI27" i="3"/>
  <c r="AJ27" i="3"/>
  <c r="AK27" i="3"/>
  <c r="AL27" i="3"/>
  <c r="AM27" i="3"/>
  <c r="AN27" i="3"/>
  <c r="AE17" i="3"/>
  <c r="AF17" i="3"/>
  <c r="AG17" i="3"/>
  <c r="AH17" i="3"/>
  <c r="AI17" i="3"/>
  <c r="AJ17" i="3"/>
  <c r="AK17" i="3"/>
  <c r="AL17" i="3"/>
  <c r="AM17" i="3"/>
  <c r="AN17" i="3"/>
  <c r="AD17" i="3"/>
  <c r="Q18" i="3"/>
  <c r="P19" i="7" s="1"/>
  <c r="R18" i="3"/>
  <c r="S18" i="3"/>
  <c r="T18" i="3"/>
  <c r="U18" i="3"/>
  <c r="V18" i="3"/>
  <c r="W18" i="3"/>
  <c r="X18" i="3"/>
  <c r="Y18" i="3"/>
  <c r="X19" i="7" s="1"/>
  <c r="Z18" i="3"/>
  <c r="AA18" i="3"/>
  <c r="Q19" i="3"/>
  <c r="R19" i="3"/>
  <c r="S19" i="3"/>
  <c r="T19" i="3"/>
  <c r="U19" i="3"/>
  <c r="V19" i="3"/>
  <c r="U20" i="7" s="1"/>
  <c r="W19" i="3"/>
  <c r="X19" i="3"/>
  <c r="Y19" i="3"/>
  <c r="Z19" i="3"/>
  <c r="AA19" i="3"/>
  <c r="Q20" i="3"/>
  <c r="R20" i="3"/>
  <c r="S20" i="3"/>
  <c r="R21" i="7" s="1"/>
  <c r="T20" i="3"/>
  <c r="U20" i="3"/>
  <c r="V20" i="3"/>
  <c r="W20" i="3"/>
  <c r="X20" i="3"/>
  <c r="Y20" i="3"/>
  <c r="Z20" i="3"/>
  <c r="AA20" i="3"/>
  <c r="Z21" i="7" s="1"/>
  <c r="Q21" i="3"/>
  <c r="R21" i="3"/>
  <c r="S21" i="3"/>
  <c r="T21" i="3"/>
  <c r="U21" i="3"/>
  <c r="V21" i="3"/>
  <c r="W21" i="3"/>
  <c r="X21" i="3"/>
  <c r="W22" i="7" s="1"/>
  <c r="Y21" i="3"/>
  <c r="Z21" i="3"/>
  <c r="AA21" i="3"/>
  <c r="Q22" i="3"/>
  <c r="R22" i="3"/>
  <c r="S22" i="3"/>
  <c r="T22" i="3"/>
  <c r="U22" i="3"/>
  <c r="T23" i="7" s="1"/>
  <c r="V22" i="3"/>
  <c r="W22" i="3"/>
  <c r="X22" i="3"/>
  <c r="Y22" i="3"/>
  <c r="Z22" i="3"/>
  <c r="AA22" i="3"/>
  <c r="Q23" i="3"/>
  <c r="R23" i="3"/>
  <c r="Q24" i="7" s="1"/>
  <c r="S23" i="3"/>
  <c r="T23" i="3"/>
  <c r="U23" i="3"/>
  <c r="V23" i="3"/>
  <c r="W23" i="3"/>
  <c r="X23" i="3"/>
  <c r="Y23" i="3"/>
  <c r="Z23" i="3"/>
  <c r="Y24" i="7" s="1"/>
  <c r="AA23" i="3"/>
  <c r="Q24" i="3"/>
  <c r="R24" i="3"/>
  <c r="S24" i="3"/>
  <c r="T24" i="3"/>
  <c r="U24" i="3"/>
  <c r="V24" i="3"/>
  <c r="W24" i="3"/>
  <c r="V25" i="7" s="1"/>
  <c r="X24" i="3"/>
  <c r="Y24" i="3"/>
  <c r="Z24" i="3"/>
  <c r="AA24" i="3"/>
  <c r="Q25" i="3"/>
  <c r="R25" i="3"/>
  <c r="S25" i="3"/>
  <c r="T25" i="3"/>
  <c r="S26" i="7" s="1"/>
  <c r="U25" i="3"/>
  <c r="V25" i="3"/>
  <c r="W25" i="3"/>
  <c r="X25" i="3"/>
  <c r="Y25" i="3"/>
  <c r="Z25" i="3"/>
  <c r="AA25" i="3"/>
  <c r="Q26" i="3"/>
  <c r="P27" i="7" s="1"/>
  <c r="R26" i="3"/>
  <c r="S26" i="3"/>
  <c r="T26" i="3"/>
  <c r="U26" i="3"/>
  <c r="V26" i="3"/>
  <c r="W26" i="3"/>
  <c r="X26" i="3"/>
  <c r="Y26" i="3"/>
  <c r="X27" i="7" s="1"/>
  <c r="Z26" i="3"/>
  <c r="AA26" i="3"/>
  <c r="Q27" i="3"/>
  <c r="R27" i="3"/>
  <c r="S27" i="3"/>
  <c r="T27" i="3"/>
  <c r="U27" i="3"/>
  <c r="V27" i="3"/>
  <c r="U28" i="7" s="1"/>
  <c r="W27" i="3"/>
  <c r="X27" i="3"/>
  <c r="Y27" i="3"/>
  <c r="Z27" i="3"/>
  <c r="AA27" i="3"/>
  <c r="R17" i="3"/>
  <c r="S17" i="3"/>
  <c r="T17" i="3"/>
  <c r="S18" i="7" s="1"/>
  <c r="U17" i="3"/>
  <c r="V17" i="3"/>
  <c r="W17" i="3"/>
  <c r="X17" i="3"/>
  <c r="Y17" i="3"/>
  <c r="Z17" i="3"/>
  <c r="AA17" i="3"/>
  <c r="Q17" i="3"/>
  <c r="P18" i="7" s="1"/>
  <c r="D18" i="3"/>
  <c r="E18" i="3"/>
  <c r="F18" i="3"/>
  <c r="G18" i="3"/>
  <c r="H18" i="3"/>
  <c r="I18" i="3"/>
  <c r="J18" i="3"/>
  <c r="K18" i="3"/>
  <c r="W19" i="4" s="1"/>
  <c r="L18" i="3"/>
  <c r="M18" i="3"/>
  <c r="N18" i="3"/>
  <c r="D19" i="3"/>
  <c r="E19" i="3"/>
  <c r="F19" i="3"/>
  <c r="G19" i="3"/>
  <c r="H19" i="3"/>
  <c r="T20" i="4" s="1"/>
  <c r="I19" i="3"/>
  <c r="J19" i="3"/>
  <c r="K19" i="3"/>
  <c r="L19" i="3"/>
  <c r="M19" i="3"/>
  <c r="N19" i="3"/>
  <c r="D20" i="3"/>
  <c r="E20" i="3"/>
  <c r="Q21" i="4" s="1"/>
  <c r="F20" i="3"/>
  <c r="G20" i="3"/>
  <c r="H20" i="3"/>
  <c r="I20" i="3"/>
  <c r="J20" i="3"/>
  <c r="K20" i="3"/>
  <c r="L20" i="3"/>
  <c r="M20" i="3"/>
  <c r="Y21" i="4" s="1"/>
  <c r="N20" i="3"/>
  <c r="D21" i="3"/>
  <c r="E21" i="3"/>
  <c r="F21" i="3"/>
  <c r="G21" i="3"/>
  <c r="H21" i="3"/>
  <c r="I21" i="3"/>
  <c r="J21" i="3"/>
  <c r="V22" i="4" s="1"/>
  <c r="K21" i="3"/>
  <c r="L21" i="3"/>
  <c r="M21" i="3"/>
  <c r="N21" i="3"/>
  <c r="D22" i="3"/>
  <c r="E22" i="3"/>
  <c r="F22" i="3"/>
  <c r="G22" i="3"/>
  <c r="S23" i="4" s="1"/>
  <c r="H22" i="3"/>
  <c r="I22" i="3"/>
  <c r="J22" i="3"/>
  <c r="K22" i="3"/>
  <c r="L22" i="3"/>
  <c r="M22" i="3"/>
  <c r="N22" i="3"/>
  <c r="D23" i="3"/>
  <c r="P24" i="4" s="1"/>
  <c r="E23" i="3"/>
  <c r="F23" i="3"/>
  <c r="G23" i="3"/>
  <c r="H23" i="3"/>
  <c r="I23" i="3"/>
  <c r="J23" i="3"/>
  <c r="K23" i="3"/>
  <c r="L23" i="3"/>
  <c r="X24" i="4" s="1"/>
  <c r="M23" i="3"/>
  <c r="N23" i="3"/>
  <c r="D24" i="3"/>
  <c r="E24" i="3"/>
  <c r="F24" i="3"/>
  <c r="G24" i="3"/>
  <c r="H24" i="3"/>
  <c r="I24" i="3"/>
  <c r="U25" i="4" s="1"/>
  <c r="J24" i="3"/>
  <c r="K24" i="3"/>
  <c r="L24" i="3"/>
  <c r="M24" i="3"/>
  <c r="N24" i="3"/>
  <c r="D25" i="3"/>
  <c r="E25" i="3"/>
  <c r="F25" i="3"/>
  <c r="R26" i="4" s="1"/>
  <c r="G25" i="3"/>
  <c r="H25" i="3"/>
  <c r="I25" i="3"/>
  <c r="J25" i="3"/>
  <c r="K25" i="3"/>
  <c r="L25" i="3"/>
  <c r="M25" i="3"/>
  <c r="N25" i="3"/>
  <c r="Z26" i="4" s="1"/>
  <c r="D26" i="3"/>
  <c r="E26" i="3"/>
  <c r="F26" i="3"/>
  <c r="G26" i="3"/>
  <c r="H26" i="3"/>
  <c r="I26" i="3"/>
  <c r="J26" i="3"/>
  <c r="K26" i="3"/>
  <c r="W27" i="4" s="1"/>
  <c r="L26" i="3"/>
  <c r="M26" i="3"/>
  <c r="N26" i="3"/>
  <c r="D27" i="3"/>
  <c r="E27" i="3"/>
  <c r="F27" i="3"/>
  <c r="G27" i="3"/>
  <c r="H27" i="3"/>
  <c r="T28" i="4" s="1"/>
  <c r="I27" i="3"/>
  <c r="J27" i="3"/>
  <c r="K27" i="3"/>
  <c r="L27" i="3"/>
  <c r="M27" i="3"/>
  <c r="N27" i="3"/>
  <c r="E17" i="3"/>
  <c r="F17" i="3"/>
  <c r="R18" i="4" s="1"/>
  <c r="G17" i="3"/>
  <c r="H17" i="3"/>
  <c r="I17" i="3"/>
  <c r="J17" i="3"/>
  <c r="K17" i="3"/>
  <c r="L17" i="3"/>
  <c r="M17" i="3"/>
  <c r="N17" i="3"/>
  <c r="Z18" i="4" s="1"/>
  <c r="D17" i="3"/>
  <c r="AD4" i="3"/>
  <c r="AE4" i="3"/>
  <c r="AF4" i="3"/>
  <c r="AG4" i="3"/>
  <c r="AH4" i="3"/>
  <c r="AI4" i="3"/>
  <c r="AJ4" i="3"/>
  <c r="AK4" i="3"/>
  <c r="AL4" i="3"/>
  <c r="AM4" i="3"/>
  <c r="AN4" i="3"/>
  <c r="AD5" i="3"/>
  <c r="AE5" i="3"/>
  <c r="AF5" i="3"/>
  <c r="AG5" i="3"/>
  <c r="AH5" i="3"/>
  <c r="AI5" i="3"/>
  <c r="AJ5" i="3"/>
  <c r="AK5" i="3"/>
  <c r="AL5" i="3"/>
  <c r="AM5" i="3"/>
  <c r="AN5" i="3"/>
  <c r="AD6" i="3"/>
  <c r="AE6" i="3"/>
  <c r="AF6" i="3"/>
  <c r="AG6" i="3"/>
  <c r="AH6" i="3"/>
  <c r="AI6" i="3"/>
  <c r="AJ6" i="3"/>
  <c r="AK6" i="3"/>
  <c r="AL6" i="3"/>
  <c r="AM6" i="3"/>
  <c r="AN6" i="3"/>
  <c r="AD7" i="3"/>
  <c r="AE7" i="3"/>
  <c r="AF7" i="3"/>
  <c r="AG7" i="3"/>
  <c r="AH7" i="3"/>
  <c r="AI7" i="3"/>
  <c r="AJ7" i="3"/>
  <c r="AK7" i="3"/>
  <c r="AL7" i="3"/>
  <c r="AM7" i="3"/>
  <c r="AN7" i="3"/>
  <c r="AD8" i="3"/>
  <c r="AE8" i="3"/>
  <c r="AF8" i="3"/>
  <c r="AG8" i="3"/>
  <c r="AH8" i="3"/>
  <c r="AI8" i="3"/>
  <c r="AJ8" i="3"/>
  <c r="AK8" i="3"/>
  <c r="AL8" i="3"/>
  <c r="AM8" i="3"/>
  <c r="AN8" i="3"/>
  <c r="AD9" i="3"/>
  <c r="AE9" i="3"/>
  <c r="AF9" i="3"/>
  <c r="AG9" i="3"/>
  <c r="AH9" i="3"/>
  <c r="AI9" i="3"/>
  <c r="AJ9" i="3"/>
  <c r="AK9" i="3"/>
  <c r="AL9" i="3"/>
  <c r="AM9" i="3"/>
  <c r="AN9" i="3"/>
  <c r="AD10" i="3"/>
  <c r="AE10" i="3"/>
  <c r="AF10" i="3"/>
  <c r="AG10" i="3"/>
  <c r="AH10" i="3"/>
  <c r="AI10" i="3"/>
  <c r="AJ10" i="3"/>
  <c r="AK10" i="3"/>
  <c r="AL10" i="3"/>
  <c r="AM10" i="3"/>
  <c r="AN10" i="3"/>
  <c r="AD11" i="3"/>
  <c r="AE11" i="3"/>
  <c r="AF11" i="3"/>
  <c r="AG11" i="3"/>
  <c r="AH11" i="3"/>
  <c r="AI11" i="3"/>
  <c r="AJ11" i="3"/>
  <c r="AK11" i="3"/>
  <c r="AL11" i="3"/>
  <c r="AM11" i="3"/>
  <c r="AN11" i="3"/>
  <c r="AD12" i="3"/>
  <c r="AE12" i="3"/>
  <c r="AF12" i="3"/>
  <c r="AG12" i="3"/>
  <c r="AH12" i="3"/>
  <c r="AI12" i="3"/>
  <c r="AJ12" i="3"/>
  <c r="AK12" i="3"/>
  <c r="AL12" i="3"/>
  <c r="AM12" i="3"/>
  <c r="AN12" i="3"/>
  <c r="AD13" i="3"/>
  <c r="AE13" i="3"/>
  <c r="AF13" i="3"/>
  <c r="AG13" i="3"/>
  <c r="AH13" i="3"/>
  <c r="AI13" i="3"/>
  <c r="AJ13" i="3"/>
  <c r="AK13" i="3"/>
  <c r="AL13" i="3"/>
  <c r="AM13" i="3"/>
  <c r="AN13" i="3"/>
  <c r="AE3" i="3"/>
  <c r="AF3" i="3"/>
  <c r="AG3" i="3"/>
  <c r="AH3" i="3"/>
  <c r="AI3" i="3"/>
  <c r="AJ3" i="3"/>
  <c r="AK3" i="3"/>
  <c r="AL3" i="3"/>
  <c r="AM3" i="3"/>
  <c r="AN3" i="3"/>
  <c r="AD3" i="3"/>
  <c r="Q4" i="3"/>
  <c r="R4" i="3"/>
  <c r="S4" i="3"/>
  <c r="T4" i="3"/>
  <c r="U4" i="3"/>
  <c r="V4" i="3"/>
  <c r="W4" i="3"/>
  <c r="X4" i="3"/>
  <c r="Y4" i="3"/>
  <c r="Z4" i="3"/>
  <c r="AA4" i="3"/>
  <c r="Q5" i="3"/>
  <c r="R5" i="3"/>
  <c r="S5" i="3"/>
  <c r="T5" i="3"/>
  <c r="U5" i="3"/>
  <c r="V5" i="3"/>
  <c r="W5" i="3"/>
  <c r="X5" i="3"/>
  <c r="Y5" i="3"/>
  <c r="Z5" i="3"/>
  <c r="AA5" i="3"/>
  <c r="Q6" i="3"/>
  <c r="R6" i="3"/>
  <c r="S6" i="3"/>
  <c r="T6" i="3"/>
  <c r="U6" i="3"/>
  <c r="V6" i="3"/>
  <c r="W6" i="3"/>
  <c r="X6" i="3"/>
  <c r="Y6" i="3"/>
  <c r="Z6" i="3"/>
  <c r="AA6" i="3"/>
  <c r="Q7" i="3"/>
  <c r="R7" i="3"/>
  <c r="S7" i="3"/>
  <c r="T7" i="3"/>
  <c r="U7" i="3"/>
  <c r="V7" i="3"/>
  <c r="W7" i="3"/>
  <c r="X7" i="3"/>
  <c r="Y7" i="3"/>
  <c r="Z7" i="3"/>
  <c r="AA7" i="3"/>
  <c r="Q8" i="3"/>
  <c r="R8" i="3"/>
  <c r="S8" i="3"/>
  <c r="T8" i="3"/>
  <c r="U8" i="3"/>
  <c r="V8" i="3"/>
  <c r="W8" i="3"/>
  <c r="X8" i="3"/>
  <c r="Y8" i="3"/>
  <c r="Z8" i="3"/>
  <c r="AA8" i="3"/>
  <c r="Q9" i="3"/>
  <c r="R9" i="3"/>
  <c r="S9" i="3"/>
  <c r="T9" i="3"/>
  <c r="U9" i="3"/>
  <c r="V9" i="3"/>
  <c r="W9" i="3"/>
  <c r="X9" i="3"/>
  <c r="Y9" i="3"/>
  <c r="Z9" i="3"/>
  <c r="AA9" i="3"/>
  <c r="Q10" i="3"/>
  <c r="R10" i="3"/>
  <c r="S10" i="3"/>
  <c r="T10" i="3"/>
  <c r="U10" i="3"/>
  <c r="V10" i="3"/>
  <c r="W10" i="3"/>
  <c r="X10" i="3"/>
  <c r="Y10" i="3"/>
  <c r="Z10" i="3"/>
  <c r="AA10" i="3"/>
  <c r="Q11" i="3"/>
  <c r="R11" i="3"/>
  <c r="S11" i="3"/>
  <c r="T11" i="3"/>
  <c r="U11" i="3"/>
  <c r="V11" i="3"/>
  <c r="W11" i="3"/>
  <c r="X11" i="3"/>
  <c r="Y11" i="3"/>
  <c r="Z11" i="3"/>
  <c r="AA11" i="3"/>
  <c r="Q12" i="3"/>
  <c r="R12" i="3"/>
  <c r="S12" i="3"/>
  <c r="T12" i="3"/>
  <c r="U12" i="3"/>
  <c r="V12" i="3"/>
  <c r="W12" i="3"/>
  <c r="X12" i="3"/>
  <c r="Y12" i="3"/>
  <c r="Z12" i="3"/>
  <c r="AA12" i="3"/>
  <c r="Q13" i="3"/>
  <c r="R13" i="3"/>
  <c r="S13" i="3"/>
  <c r="T13" i="3"/>
  <c r="U13" i="3"/>
  <c r="V13" i="3"/>
  <c r="W13" i="3"/>
  <c r="X13" i="3"/>
  <c r="Y13" i="3"/>
  <c r="Z13" i="3"/>
  <c r="AA13" i="3"/>
  <c r="R3" i="3"/>
  <c r="S3" i="3"/>
  <c r="T3" i="3"/>
  <c r="U3" i="3"/>
  <c r="V3" i="3"/>
  <c r="W3" i="3"/>
  <c r="X3" i="3"/>
  <c r="Y3" i="3"/>
  <c r="Z3" i="3"/>
  <c r="AA3" i="3"/>
  <c r="Q3" i="3"/>
  <c r="E4" i="3"/>
  <c r="F4" i="3"/>
  <c r="G4" i="3"/>
  <c r="H4" i="3"/>
  <c r="I4" i="3"/>
  <c r="J4" i="3"/>
  <c r="K4" i="3"/>
  <c r="L4" i="3"/>
  <c r="M4" i="3"/>
  <c r="Y5" i="4" s="1"/>
  <c r="N4" i="3"/>
  <c r="D5" i="3"/>
  <c r="E5" i="3"/>
  <c r="F5" i="3"/>
  <c r="G5" i="3"/>
  <c r="H5" i="3"/>
  <c r="I5" i="3"/>
  <c r="J5" i="3"/>
  <c r="V6" i="4" s="1"/>
  <c r="K5" i="3"/>
  <c r="L5" i="3"/>
  <c r="M5" i="3"/>
  <c r="N5" i="3"/>
  <c r="D6" i="3"/>
  <c r="E6" i="3"/>
  <c r="F6" i="3"/>
  <c r="G6" i="3"/>
  <c r="S7" i="4" s="1"/>
  <c r="H6" i="3"/>
  <c r="I6" i="3"/>
  <c r="J6" i="3"/>
  <c r="K6" i="3"/>
  <c r="L6" i="3"/>
  <c r="M6" i="3"/>
  <c r="N6" i="3"/>
  <c r="D7" i="3"/>
  <c r="P8" i="4" s="1"/>
  <c r="E7" i="3"/>
  <c r="F7" i="3"/>
  <c r="G7" i="3"/>
  <c r="H7" i="3"/>
  <c r="I7" i="3"/>
  <c r="J7" i="3"/>
  <c r="K7" i="3"/>
  <c r="L7" i="3"/>
  <c r="X8" i="4" s="1"/>
  <c r="M7" i="3"/>
  <c r="N7" i="3"/>
  <c r="D8" i="3"/>
  <c r="E8" i="3"/>
  <c r="F8" i="3"/>
  <c r="G8" i="3"/>
  <c r="H8" i="3"/>
  <c r="I8" i="3"/>
  <c r="U9" i="4" s="1"/>
  <c r="J8" i="3"/>
  <c r="K8" i="3"/>
  <c r="L8" i="3"/>
  <c r="M8" i="3"/>
  <c r="N8" i="3"/>
  <c r="D9" i="3"/>
  <c r="E9" i="3"/>
  <c r="F9" i="3"/>
  <c r="R10" i="4" s="1"/>
  <c r="G9" i="3"/>
  <c r="H9" i="3"/>
  <c r="I9" i="3"/>
  <c r="J9" i="3"/>
  <c r="K9" i="3"/>
  <c r="L9" i="3"/>
  <c r="M9" i="3"/>
  <c r="N9" i="3"/>
  <c r="Z10" i="4" s="1"/>
  <c r="D10" i="3"/>
  <c r="E10" i="3"/>
  <c r="F10" i="3"/>
  <c r="G10" i="3"/>
  <c r="H10" i="3"/>
  <c r="I10" i="3"/>
  <c r="J10" i="3"/>
  <c r="K10" i="3"/>
  <c r="W11" i="4" s="1"/>
  <c r="L10" i="3"/>
  <c r="M10" i="3"/>
  <c r="N10" i="3"/>
  <c r="D11" i="3"/>
  <c r="E11" i="3"/>
  <c r="F11" i="3"/>
  <c r="G11" i="3"/>
  <c r="H11" i="3"/>
  <c r="T12" i="4" s="1"/>
  <c r="I11" i="3"/>
  <c r="J11" i="3"/>
  <c r="K11" i="3"/>
  <c r="L11" i="3"/>
  <c r="M11" i="3"/>
  <c r="N11" i="3"/>
  <c r="D12" i="3"/>
  <c r="E12" i="3"/>
  <c r="Q13" i="4" s="1"/>
  <c r="F12" i="3"/>
  <c r="G12" i="3"/>
  <c r="H12" i="3"/>
  <c r="I12" i="3"/>
  <c r="J12" i="3"/>
  <c r="K12" i="3"/>
  <c r="L12" i="3"/>
  <c r="M12" i="3"/>
  <c r="Y13" i="4" s="1"/>
  <c r="N12" i="3"/>
  <c r="D13" i="3"/>
  <c r="E13" i="3"/>
  <c r="F13" i="3"/>
  <c r="G13" i="3"/>
  <c r="H13" i="3"/>
  <c r="I13" i="3"/>
  <c r="J13" i="3"/>
  <c r="V14" i="4" s="1"/>
  <c r="K13" i="3"/>
  <c r="L13" i="3"/>
  <c r="M13" i="3"/>
  <c r="N13" i="3"/>
  <c r="E3" i="3"/>
  <c r="F3" i="3"/>
  <c r="G3" i="3"/>
  <c r="H3" i="3"/>
  <c r="T4" i="4" s="1"/>
  <c r="I3" i="3"/>
  <c r="J3" i="3"/>
  <c r="K3" i="3"/>
  <c r="L3" i="3"/>
  <c r="M3" i="3"/>
  <c r="N3" i="3"/>
  <c r="D3" i="3"/>
  <c r="C15" i="1"/>
  <c r="C16" i="1"/>
  <c r="C14" i="1"/>
  <c r="O2" i="2"/>
  <c r="H10" i="1"/>
  <c r="H9" i="1"/>
  <c r="F10" i="1"/>
  <c r="F9" i="1"/>
  <c r="D10" i="1"/>
  <c r="Y28" i="4" s="1"/>
  <c r="D9" i="1"/>
  <c r="F19" i="8" s="1"/>
  <c r="B10" i="1"/>
  <c r="T11" i="8" s="1"/>
  <c r="B9" i="1"/>
  <c r="I9" i="8" s="1"/>
  <c r="C5" i="1"/>
  <c r="B5" i="1"/>
  <c r="H4" i="1"/>
  <c r="H5" i="1" s="1"/>
  <c r="F4" i="1"/>
  <c r="F5" i="1" s="1"/>
  <c r="C4" i="1"/>
  <c r="B4" i="1"/>
  <c r="AA37" i="3" l="1"/>
  <c r="AD35" i="3"/>
  <c r="AN31" i="3"/>
  <c r="L39" i="3"/>
  <c r="AN36" i="3"/>
  <c r="I33" i="3"/>
  <c r="G41" i="3"/>
  <c r="Z40" i="3"/>
  <c r="Y41" i="7" s="1"/>
  <c r="AD37" i="3"/>
  <c r="N33" i="3"/>
  <c r="I41" i="3"/>
  <c r="W41" i="3"/>
  <c r="AK38" i="3"/>
  <c r="I35" i="3"/>
  <c r="AE39" i="3"/>
  <c r="K35" i="3"/>
  <c r="W36" i="4" s="1"/>
  <c r="AM34" i="3"/>
  <c r="AM32" i="3"/>
  <c r="AK40" i="3"/>
  <c r="J37" i="3"/>
  <c r="AM31" i="3"/>
  <c r="AG33" i="3"/>
  <c r="AM40" i="3"/>
  <c r="K37" i="3"/>
  <c r="J38" i="4" s="1"/>
  <c r="G39" i="3"/>
  <c r="Z4" i="4"/>
  <c r="Q5" i="4"/>
  <c r="F6" i="4"/>
  <c r="M11" i="7"/>
  <c r="J14" i="8"/>
  <c r="L24" i="4"/>
  <c r="X40" i="4"/>
  <c r="Z32" i="8"/>
  <c r="E12" i="4"/>
  <c r="M10" i="7"/>
  <c r="M13" i="8"/>
  <c r="D12" i="4"/>
  <c r="C4" i="7"/>
  <c r="L10" i="7"/>
  <c r="K11" i="8"/>
  <c r="K10" i="4"/>
  <c r="L14" i="7"/>
  <c r="M8" i="7"/>
  <c r="L8" i="8"/>
  <c r="F9" i="4"/>
  <c r="I14" i="7"/>
  <c r="D6" i="7"/>
  <c r="D8" i="8"/>
  <c r="E9" i="4"/>
  <c r="L13" i="7"/>
  <c r="G5" i="7"/>
  <c r="M5" i="8"/>
  <c r="E4" i="4"/>
  <c r="L7" i="4"/>
  <c r="C13" i="7"/>
  <c r="D4" i="4"/>
  <c r="G6" i="4"/>
  <c r="J12" i="7"/>
  <c r="P4" i="4"/>
  <c r="S4" i="4"/>
  <c r="Q4" i="4"/>
  <c r="S14" i="4"/>
  <c r="Y12" i="4"/>
  <c r="T11" i="4"/>
  <c r="R4" i="4"/>
  <c r="Q13" i="7"/>
  <c r="Y4" i="4"/>
  <c r="V13" i="4"/>
  <c r="Q12" i="4"/>
  <c r="X7" i="8"/>
  <c r="U4" i="4"/>
  <c r="W14" i="4"/>
  <c r="Z13" i="4"/>
  <c r="R13" i="4"/>
  <c r="U12" i="4"/>
  <c r="X11" i="4"/>
  <c r="U4" i="7"/>
  <c r="W14" i="7"/>
  <c r="Z13" i="7"/>
  <c r="R13" i="7"/>
  <c r="U12" i="7"/>
  <c r="X11" i="7"/>
  <c r="P11" i="7"/>
  <c r="V4" i="8"/>
  <c r="X14" i="8"/>
  <c r="P14" i="8"/>
  <c r="S13" i="8"/>
  <c r="V12" i="8"/>
  <c r="Y11" i="8"/>
  <c r="Q11" i="8"/>
  <c r="T10" i="8"/>
  <c r="W9" i="8"/>
  <c r="Z8" i="8"/>
  <c r="R8" i="8"/>
  <c r="U7" i="8"/>
  <c r="X6" i="8"/>
  <c r="P6" i="8"/>
  <c r="S5" i="8"/>
  <c r="K19" i="4"/>
  <c r="M27" i="8"/>
  <c r="C25" i="8"/>
  <c r="D22" i="8"/>
  <c r="E19" i="8"/>
  <c r="H28" i="7"/>
  <c r="F18" i="4"/>
  <c r="L20" i="7"/>
  <c r="V28" i="8"/>
  <c r="S21" i="8"/>
  <c r="T18" i="8"/>
  <c r="P22" i="8"/>
  <c r="Y32" i="8"/>
  <c r="Y41" i="8"/>
  <c r="V38" i="4"/>
  <c r="W41" i="8"/>
  <c r="Y33" i="8"/>
  <c r="Q40" i="8"/>
  <c r="U36" i="4"/>
  <c r="W39" i="8"/>
  <c r="Y27" i="8"/>
  <c r="T26" i="8"/>
  <c r="R24" i="8"/>
  <c r="V20" i="8"/>
  <c r="Q19" i="8"/>
  <c r="P18" i="8"/>
  <c r="S18" i="8"/>
  <c r="U28" i="8"/>
  <c r="X27" i="8"/>
  <c r="P27" i="8"/>
  <c r="S26" i="8"/>
  <c r="V25" i="8"/>
  <c r="Y24" i="8"/>
  <c r="Q24" i="8"/>
  <c r="T23" i="8"/>
  <c r="W22" i="8"/>
  <c r="Z21" i="8"/>
  <c r="R21" i="8"/>
  <c r="U20" i="8"/>
  <c r="X19" i="8"/>
  <c r="P19" i="8"/>
  <c r="R25" i="4"/>
  <c r="Q27" i="8"/>
  <c r="W25" i="8"/>
  <c r="U23" i="8"/>
  <c r="Y19" i="8"/>
  <c r="X26" i="4"/>
  <c r="X18" i="4"/>
  <c r="R28" i="4"/>
  <c r="U27" i="4"/>
  <c r="P26" i="4"/>
  <c r="S25" i="4"/>
  <c r="Y23" i="4"/>
  <c r="T22" i="4"/>
  <c r="W21" i="4"/>
  <c r="R20" i="4"/>
  <c r="U19" i="4"/>
  <c r="Z18" i="8"/>
  <c r="R18" i="8"/>
  <c r="T28" i="8"/>
  <c r="W27" i="8"/>
  <c r="P24" i="8"/>
  <c r="S23" i="8"/>
  <c r="V22" i="8"/>
  <c r="Y21" i="8"/>
  <c r="Q23" i="4"/>
  <c r="Z26" i="8"/>
  <c r="W18" i="4"/>
  <c r="Q28" i="4"/>
  <c r="T27" i="4"/>
  <c r="Z25" i="4"/>
  <c r="X23" i="4"/>
  <c r="S22" i="4"/>
  <c r="V21" i="4"/>
  <c r="Q20" i="4"/>
  <c r="X18" i="7"/>
  <c r="Z28" i="7"/>
  <c r="R28" i="7"/>
  <c r="U27" i="7"/>
  <c r="X26" i="7"/>
  <c r="P26" i="7"/>
  <c r="S25" i="7"/>
  <c r="V24" i="7"/>
  <c r="Y23" i="7"/>
  <c r="Q23" i="7"/>
  <c r="T22" i="7"/>
  <c r="W21" i="7"/>
  <c r="Z20" i="7"/>
  <c r="R20" i="7"/>
  <c r="U19" i="7"/>
  <c r="Y18" i="8"/>
  <c r="Q18" i="8"/>
  <c r="S28" i="8"/>
  <c r="V27" i="8"/>
  <c r="Y26" i="8"/>
  <c r="Q26" i="8"/>
  <c r="T25" i="8"/>
  <c r="W24" i="8"/>
  <c r="Z23" i="8"/>
  <c r="R23" i="8"/>
  <c r="U22" i="8"/>
  <c r="X21" i="8"/>
  <c r="P21" i="8"/>
  <c r="S20" i="8"/>
  <c r="V19" i="8"/>
  <c r="P23" i="4"/>
  <c r="R26" i="8"/>
  <c r="X28" i="4"/>
  <c r="P28" i="4"/>
  <c r="S27" i="4"/>
  <c r="V26" i="4"/>
  <c r="Y25" i="4"/>
  <c r="Q25" i="4"/>
  <c r="T24" i="4"/>
  <c r="W23" i="4"/>
  <c r="Z22" i="4"/>
  <c r="R22" i="4"/>
  <c r="U21" i="4"/>
  <c r="X20" i="4"/>
  <c r="P20" i="4"/>
  <c r="S19" i="4"/>
  <c r="W18" i="7"/>
  <c r="Y28" i="7"/>
  <c r="Q28" i="7"/>
  <c r="T27" i="7"/>
  <c r="W26" i="7"/>
  <c r="Z25" i="7"/>
  <c r="R25" i="7"/>
  <c r="U24" i="7"/>
  <c r="X23" i="7"/>
  <c r="P23" i="7"/>
  <c r="S22" i="7"/>
  <c r="V21" i="7"/>
  <c r="Y20" i="7"/>
  <c r="Q20" i="7"/>
  <c r="T19" i="7"/>
  <c r="X18" i="8"/>
  <c r="Z28" i="8"/>
  <c r="R28" i="8"/>
  <c r="U27" i="8"/>
  <c r="X26" i="8"/>
  <c r="P26" i="8"/>
  <c r="S25" i="8"/>
  <c r="V24" i="8"/>
  <c r="Y23" i="8"/>
  <c r="Q23" i="8"/>
  <c r="T22" i="8"/>
  <c r="W21" i="8"/>
  <c r="Z20" i="8"/>
  <c r="R20" i="8"/>
  <c r="U19" i="8"/>
  <c r="Z20" i="4"/>
  <c r="Q21" i="8"/>
  <c r="V18" i="4"/>
  <c r="U18" i="4"/>
  <c r="W28" i="4"/>
  <c r="Z27" i="4"/>
  <c r="R27" i="4"/>
  <c r="U26" i="4"/>
  <c r="X25" i="4"/>
  <c r="P25" i="4"/>
  <c r="S24" i="4"/>
  <c r="V23" i="4"/>
  <c r="Y22" i="4"/>
  <c r="Q22" i="4"/>
  <c r="T21" i="4"/>
  <c r="W20" i="4"/>
  <c r="Z19" i="4"/>
  <c r="R19" i="4"/>
  <c r="W18" i="8"/>
  <c r="Y28" i="8"/>
  <c r="Q28" i="8"/>
  <c r="T27" i="8"/>
  <c r="W26" i="8"/>
  <c r="Z25" i="8"/>
  <c r="R25" i="8"/>
  <c r="U24" i="8"/>
  <c r="X23" i="8"/>
  <c r="P23" i="8"/>
  <c r="S22" i="8"/>
  <c r="V21" i="8"/>
  <c r="Y20" i="8"/>
  <c r="Q20" i="8"/>
  <c r="T19" i="8"/>
  <c r="T19" i="4"/>
  <c r="T20" i="8"/>
  <c r="T18" i="4"/>
  <c r="V28" i="4"/>
  <c r="Y27" i="4"/>
  <c r="Q27" i="4"/>
  <c r="T26" i="4"/>
  <c r="W25" i="4"/>
  <c r="Z24" i="4"/>
  <c r="R24" i="4"/>
  <c r="U23" i="4"/>
  <c r="X22" i="4"/>
  <c r="P22" i="4"/>
  <c r="S21" i="4"/>
  <c r="V20" i="4"/>
  <c r="Y19" i="4"/>
  <c r="Q19" i="4"/>
  <c r="V18" i="8"/>
  <c r="X28" i="8"/>
  <c r="P28" i="8"/>
  <c r="S27" i="8"/>
  <c r="V26" i="8"/>
  <c r="Y25" i="8"/>
  <c r="Q25" i="8"/>
  <c r="T24" i="8"/>
  <c r="W23" i="8"/>
  <c r="Z22" i="8"/>
  <c r="R22" i="8"/>
  <c r="U21" i="8"/>
  <c r="X20" i="8"/>
  <c r="P20" i="8"/>
  <c r="S19" i="8"/>
  <c r="Z28" i="4"/>
  <c r="P18" i="4"/>
  <c r="S18" i="4"/>
  <c r="U28" i="4"/>
  <c r="X27" i="4"/>
  <c r="P27" i="4"/>
  <c r="S26" i="4"/>
  <c r="V25" i="4"/>
  <c r="Y24" i="4"/>
  <c r="Q24" i="4"/>
  <c r="T23" i="4"/>
  <c r="W22" i="4"/>
  <c r="Z21" i="4"/>
  <c r="R21" i="4"/>
  <c r="U20" i="4"/>
  <c r="X19" i="4"/>
  <c r="P19" i="4"/>
  <c r="U18" i="8"/>
  <c r="W28" i="8"/>
  <c r="Z27" i="8"/>
  <c r="R27" i="8"/>
  <c r="U26" i="8"/>
  <c r="X25" i="8"/>
  <c r="P25" i="8"/>
  <c r="S24" i="8"/>
  <c r="V23" i="8"/>
  <c r="Y22" i="8"/>
  <c r="Q22" i="8"/>
  <c r="T21" i="8"/>
  <c r="W20" i="8"/>
  <c r="Z19" i="8"/>
  <c r="R19" i="8"/>
  <c r="H28" i="4"/>
  <c r="D24" i="4"/>
  <c r="J19" i="4"/>
  <c r="E28" i="7"/>
  <c r="H20" i="7"/>
  <c r="F27" i="8"/>
  <c r="G24" i="8"/>
  <c r="H21" i="8"/>
  <c r="H18" i="7"/>
  <c r="J28" i="7"/>
  <c r="M27" i="7"/>
  <c r="E27" i="7"/>
  <c r="H26" i="7"/>
  <c r="K25" i="7"/>
  <c r="C25" i="7"/>
  <c r="F24" i="7"/>
  <c r="I23" i="7"/>
  <c r="L22" i="7"/>
  <c r="D22" i="7"/>
  <c r="G28" i="4"/>
  <c r="G23" i="4"/>
  <c r="C19" i="4"/>
  <c r="G27" i="7"/>
  <c r="E27" i="8"/>
  <c r="F24" i="8"/>
  <c r="G21" i="8"/>
  <c r="G18" i="7"/>
  <c r="I28" i="7"/>
  <c r="L27" i="7"/>
  <c r="D27" i="7"/>
  <c r="G26" i="7"/>
  <c r="J25" i="7"/>
  <c r="M24" i="7"/>
  <c r="E24" i="7"/>
  <c r="H23" i="7"/>
  <c r="K22" i="7"/>
  <c r="C22" i="7"/>
  <c r="K27" i="4"/>
  <c r="J22" i="4"/>
  <c r="J26" i="7"/>
  <c r="I18" i="8"/>
  <c r="I26" i="8"/>
  <c r="J23" i="8"/>
  <c r="K20" i="8"/>
  <c r="C27" i="4"/>
  <c r="I22" i="4"/>
  <c r="F26" i="7"/>
  <c r="H18" i="8"/>
  <c r="H26" i="8"/>
  <c r="I23" i="8"/>
  <c r="J20" i="8"/>
  <c r="L26" i="4"/>
  <c r="C21" i="4"/>
  <c r="J19" i="7"/>
  <c r="F26" i="4"/>
  <c r="M21" i="4"/>
  <c r="I24" i="7"/>
  <c r="K28" i="8"/>
  <c r="L25" i="8"/>
  <c r="M22" i="8"/>
  <c r="C20" i="8"/>
  <c r="M28" i="4"/>
  <c r="K26" i="4"/>
  <c r="I24" i="4"/>
  <c r="D23" i="4"/>
  <c r="M20" i="4"/>
  <c r="F20" i="7"/>
  <c r="M26" i="8"/>
  <c r="E26" i="8"/>
  <c r="H25" i="8"/>
  <c r="K24" i="8"/>
  <c r="D21" i="8"/>
  <c r="G20" i="8"/>
  <c r="J19" i="8"/>
  <c r="I25" i="4"/>
  <c r="E21" i="4"/>
  <c r="H24" i="7"/>
  <c r="J28" i="8"/>
  <c r="K25" i="8"/>
  <c r="L22" i="8"/>
  <c r="M19" i="8"/>
  <c r="L28" i="4"/>
  <c r="J26" i="4"/>
  <c r="E25" i="4"/>
  <c r="H24" i="4"/>
  <c r="C23" i="4"/>
  <c r="L20" i="4"/>
  <c r="G19" i="4"/>
  <c r="C18" i="4"/>
  <c r="H25" i="4"/>
  <c r="H20" i="4"/>
  <c r="F18" i="7"/>
  <c r="J22" i="7"/>
  <c r="C28" i="8"/>
  <c r="D25" i="8"/>
  <c r="E22" i="8"/>
  <c r="U14" i="4"/>
  <c r="X13" i="4"/>
  <c r="P13" i="4"/>
  <c r="S12" i="4"/>
  <c r="V11" i="4"/>
  <c r="Y10" i="4"/>
  <c r="Q10" i="4"/>
  <c r="T9" i="4"/>
  <c r="W8" i="4"/>
  <c r="Z7" i="4"/>
  <c r="R7" i="4"/>
  <c r="U6" i="4"/>
  <c r="X5" i="4"/>
  <c r="P5" i="4"/>
  <c r="T4" i="7"/>
  <c r="V14" i="7"/>
  <c r="Y13" i="7"/>
  <c r="T12" i="7"/>
  <c r="W11" i="7"/>
  <c r="Z10" i="7"/>
  <c r="U4" i="8"/>
  <c r="W14" i="8"/>
  <c r="Z13" i="8"/>
  <c r="R13" i="8"/>
  <c r="U12" i="8"/>
  <c r="X11" i="8"/>
  <c r="P11" i="8"/>
  <c r="S10" i="8"/>
  <c r="V9" i="8"/>
  <c r="Y8" i="8"/>
  <c r="Q8" i="8"/>
  <c r="T7" i="8"/>
  <c r="W6" i="8"/>
  <c r="Z5" i="8"/>
  <c r="R5" i="8"/>
  <c r="P13" i="7"/>
  <c r="P7" i="8"/>
  <c r="T14" i="4"/>
  <c r="W13" i="4"/>
  <c r="Z12" i="4"/>
  <c r="R12" i="4"/>
  <c r="U11" i="4"/>
  <c r="X10" i="4"/>
  <c r="P10" i="4"/>
  <c r="S9" i="4"/>
  <c r="V8" i="4"/>
  <c r="Y7" i="4"/>
  <c r="Q7" i="4"/>
  <c r="T6" i="4"/>
  <c r="W5" i="4"/>
  <c r="S4" i="7"/>
  <c r="U14" i="7"/>
  <c r="X13" i="7"/>
  <c r="S12" i="7"/>
  <c r="V11" i="7"/>
  <c r="Y10" i="7"/>
  <c r="T9" i="7"/>
  <c r="W8" i="7"/>
  <c r="Z7" i="7"/>
  <c r="T4" i="8"/>
  <c r="V14" i="8"/>
  <c r="Y13" i="8"/>
  <c r="Q13" i="8"/>
  <c r="T12" i="8"/>
  <c r="W11" i="8"/>
  <c r="Z10" i="8"/>
  <c r="R10" i="8"/>
  <c r="U9" i="8"/>
  <c r="X8" i="8"/>
  <c r="P8" i="8"/>
  <c r="S7" i="8"/>
  <c r="V6" i="8"/>
  <c r="Y5" i="8"/>
  <c r="Q5" i="8"/>
  <c r="R10" i="7"/>
  <c r="W10" i="4"/>
  <c r="Z9" i="4"/>
  <c r="R9" i="4"/>
  <c r="U8" i="4"/>
  <c r="X7" i="4"/>
  <c r="P7" i="4"/>
  <c r="S6" i="4"/>
  <c r="V5" i="4"/>
  <c r="Z4" i="7"/>
  <c r="R4" i="7"/>
  <c r="T14" i="7"/>
  <c r="W13" i="7"/>
  <c r="Z12" i="7"/>
  <c r="R12" i="7"/>
  <c r="U11" i="7"/>
  <c r="X10" i="7"/>
  <c r="P10" i="7"/>
  <c r="S9" i="7"/>
  <c r="V8" i="7"/>
  <c r="Y7" i="7"/>
  <c r="Q7" i="7"/>
  <c r="T6" i="7"/>
  <c r="W5" i="7"/>
  <c r="P4" i="8"/>
  <c r="S4" i="8"/>
  <c r="U14" i="8"/>
  <c r="X13" i="8"/>
  <c r="P13" i="8"/>
  <c r="S12" i="8"/>
  <c r="V11" i="8"/>
  <c r="Y10" i="8"/>
  <c r="Q10" i="8"/>
  <c r="T9" i="8"/>
  <c r="W8" i="8"/>
  <c r="Z7" i="8"/>
  <c r="R7" i="8"/>
  <c r="U6" i="8"/>
  <c r="X5" i="8"/>
  <c r="P5" i="8"/>
  <c r="Q10" i="7"/>
  <c r="X4" i="4"/>
  <c r="R14" i="4"/>
  <c r="P12" i="4"/>
  <c r="Y9" i="4"/>
  <c r="Q9" i="4"/>
  <c r="T8" i="4"/>
  <c r="Z6" i="4"/>
  <c r="R6" i="4"/>
  <c r="Y4" i="7"/>
  <c r="Q4" i="7"/>
  <c r="S14" i="7"/>
  <c r="V13" i="7"/>
  <c r="Y12" i="7"/>
  <c r="Q12" i="7"/>
  <c r="T11" i="7"/>
  <c r="W10" i="7"/>
  <c r="Z9" i="7"/>
  <c r="Z4" i="8"/>
  <c r="R4" i="8"/>
  <c r="Z12" i="8"/>
  <c r="R12" i="8"/>
  <c r="P10" i="8"/>
  <c r="S9" i="8"/>
  <c r="V8" i="8"/>
  <c r="Y7" i="8"/>
  <c r="Q7" i="8"/>
  <c r="T6" i="8"/>
  <c r="W5" i="8"/>
  <c r="U13" i="4"/>
  <c r="S7" i="7"/>
  <c r="T14" i="8"/>
  <c r="Z14" i="4"/>
  <c r="X12" i="4"/>
  <c r="V10" i="4"/>
  <c r="X4" i="7"/>
  <c r="Z14" i="7"/>
  <c r="R14" i="7"/>
  <c r="U13" i="7"/>
  <c r="X12" i="7"/>
  <c r="P12" i="7"/>
  <c r="S11" i="7"/>
  <c r="V10" i="7"/>
  <c r="Y9" i="7"/>
  <c r="Y4" i="8"/>
  <c r="Q4" i="8"/>
  <c r="Y12" i="8"/>
  <c r="Q12" i="8"/>
  <c r="Z9" i="8"/>
  <c r="R9" i="8"/>
  <c r="U8" i="8"/>
  <c r="S11" i="4"/>
  <c r="R7" i="7"/>
  <c r="S14" i="8"/>
  <c r="W4" i="7"/>
  <c r="Y14" i="7"/>
  <c r="Q14" i="7"/>
  <c r="T13" i="7"/>
  <c r="W12" i="7"/>
  <c r="Z11" i="7"/>
  <c r="R11" i="7"/>
  <c r="U10" i="7"/>
  <c r="X9" i="7"/>
  <c r="P9" i="7"/>
  <c r="S8" i="7"/>
  <c r="V7" i="7"/>
  <c r="Y6" i="7"/>
  <c r="Q6" i="7"/>
  <c r="T5" i="7"/>
  <c r="X4" i="8"/>
  <c r="Z14" i="8"/>
  <c r="R14" i="8"/>
  <c r="U13" i="8"/>
  <c r="X12" i="8"/>
  <c r="P12" i="8"/>
  <c r="S11" i="8"/>
  <c r="V10" i="8"/>
  <c r="Y9" i="8"/>
  <c r="Q9" i="8"/>
  <c r="T8" i="8"/>
  <c r="W7" i="8"/>
  <c r="Z6" i="8"/>
  <c r="R6" i="8"/>
  <c r="U5" i="8"/>
  <c r="W7" i="4"/>
  <c r="U11" i="8"/>
  <c r="P11" i="4"/>
  <c r="S10" i="4"/>
  <c r="V9" i="4"/>
  <c r="Y8" i="4"/>
  <c r="Q8" i="4"/>
  <c r="T7" i="4"/>
  <c r="W6" i="4"/>
  <c r="Z5" i="4"/>
  <c r="R5" i="4"/>
  <c r="V4" i="7"/>
  <c r="X14" i="7"/>
  <c r="P14" i="7"/>
  <c r="S13" i="7"/>
  <c r="V12" i="7"/>
  <c r="Y11" i="7"/>
  <c r="Q11" i="7"/>
  <c r="T10" i="7"/>
  <c r="W9" i="7"/>
  <c r="Z8" i="7"/>
  <c r="R8" i="7"/>
  <c r="U7" i="7"/>
  <c r="X6" i="7"/>
  <c r="P6" i="7"/>
  <c r="S5" i="7"/>
  <c r="W4" i="8"/>
  <c r="Y14" i="8"/>
  <c r="Q14" i="8"/>
  <c r="T13" i="8"/>
  <c r="W12" i="8"/>
  <c r="Z11" i="8"/>
  <c r="R11" i="8"/>
  <c r="U10" i="8"/>
  <c r="X9" i="8"/>
  <c r="P9" i="8"/>
  <c r="S8" i="8"/>
  <c r="V7" i="8"/>
  <c r="Y6" i="8"/>
  <c r="Q6" i="8"/>
  <c r="T5" i="8"/>
  <c r="U5" i="4"/>
  <c r="P4" i="7"/>
  <c r="E10" i="7"/>
  <c r="H9" i="7"/>
  <c r="K8" i="7"/>
  <c r="C8" i="7"/>
  <c r="F7" i="7"/>
  <c r="I6" i="7"/>
  <c r="L5" i="7"/>
  <c r="D5" i="7"/>
  <c r="G14" i="4"/>
  <c r="H11" i="4"/>
  <c r="I8" i="4"/>
  <c r="J5" i="4"/>
  <c r="H14" i="7"/>
  <c r="G12" i="7"/>
  <c r="H10" i="7"/>
  <c r="F5" i="7"/>
  <c r="E13" i="8"/>
  <c r="G7" i="8"/>
  <c r="D10" i="7"/>
  <c r="E7" i="7"/>
  <c r="H6" i="7"/>
  <c r="K5" i="7"/>
  <c r="C5" i="7"/>
  <c r="F14" i="4"/>
  <c r="G11" i="4"/>
  <c r="H8" i="4"/>
  <c r="I5" i="4"/>
  <c r="D14" i="7"/>
  <c r="F12" i="7"/>
  <c r="G9" i="7"/>
  <c r="H12" i="8"/>
  <c r="J6" i="8"/>
  <c r="H13" i="4"/>
  <c r="F11" i="4"/>
  <c r="J7" i="4"/>
  <c r="H5" i="4"/>
  <c r="G14" i="8"/>
  <c r="J13" i="8"/>
  <c r="H11" i="8"/>
  <c r="K10" i="8"/>
  <c r="I13" i="4"/>
  <c r="J10" i="4"/>
  <c r="K7" i="4"/>
  <c r="J4" i="7"/>
  <c r="K13" i="7"/>
  <c r="J11" i="7"/>
  <c r="J8" i="7"/>
  <c r="C11" i="8"/>
  <c r="E5" i="8"/>
  <c r="J4" i="4"/>
  <c r="K9" i="4"/>
  <c r="F14" i="8"/>
  <c r="I13" i="8"/>
  <c r="G11" i="8"/>
  <c r="J10" i="8"/>
  <c r="K7" i="8"/>
  <c r="C7" i="8"/>
  <c r="F6" i="8"/>
  <c r="I5" i="8"/>
  <c r="M4" i="4"/>
  <c r="M12" i="4"/>
  <c r="C10" i="4"/>
  <c r="D7" i="4"/>
  <c r="G4" i="7"/>
  <c r="G13" i="7"/>
  <c r="I11" i="7"/>
  <c r="M7" i="7"/>
  <c r="F10" i="8"/>
  <c r="L11" i="4"/>
  <c r="C6" i="4"/>
  <c r="L4" i="4"/>
  <c r="L12" i="4"/>
  <c r="M9" i="4"/>
  <c r="C7" i="4"/>
  <c r="F4" i="7"/>
  <c r="D13" i="7"/>
  <c r="E11" i="7"/>
  <c r="H7" i="7"/>
  <c r="H4" i="8"/>
  <c r="AE46" i="3"/>
  <c r="D47" i="8" s="1"/>
  <c r="AM46" i="3"/>
  <c r="L47" i="8" s="1"/>
  <c r="AJ47" i="3"/>
  <c r="I48" i="8" s="1"/>
  <c r="AG48" i="3"/>
  <c r="F49" i="8" s="1"/>
  <c r="AD49" i="3"/>
  <c r="C50" i="8" s="1"/>
  <c r="AL49" i="3"/>
  <c r="K50" i="8" s="1"/>
  <c r="AI50" i="3"/>
  <c r="H51" i="8" s="1"/>
  <c r="AF51" i="3"/>
  <c r="E52" i="8" s="1"/>
  <c r="AN51" i="3"/>
  <c r="M52" i="8" s="1"/>
  <c r="AK52" i="3"/>
  <c r="J53" i="8" s="1"/>
  <c r="AH53" i="3"/>
  <c r="G54" i="8" s="1"/>
  <c r="AE54" i="3"/>
  <c r="D55" i="8" s="1"/>
  <c r="AM54" i="3"/>
  <c r="L55" i="8" s="1"/>
  <c r="AJ55" i="3"/>
  <c r="I56" i="8" s="1"/>
  <c r="AH45" i="3"/>
  <c r="G46" i="8" s="1"/>
  <c r="Q46" i="3"/>
  <c r="Y46" i="3"/>
  <c r="X47" i="7" s="1"/>
  <c r="V47" i="3"/>
  <c r="U48" i="7" s="1"/>
  <c r="S48" i="3"/>
  <c r="R49" i="7" s="1"/>
  <c r="AA48" i="3"/>
  <c r="X49" i="3"/>
  <c r="W50" i="7" s="1"/>
  <c r="U50" i="3"/>
  <c r="T51" i="7" s="1"/>
  <c r="R51" i="3"/>
  <c r="Q52" i="7" s="1"/>
  <c r="Z51" i="3"/>
  <c r="W52" i="3"/>
  <c r="V53" i="7" s="1"/>
  <c r="T53" i="3"/>
  <c r="S54" i="7" s="1"/>
  <c r="Q54" i="3"/>
  <c r="P55" i="7" s="1"/>
  <c r="Y54" i="3"/>
  <c r="V55" i="3"/>
  <c r="U56" i="7" s="1"/>
  <c r="T45" i="3"/>
  <c r="S46" i="7" s="1"/>
  <c r="Q45" i="3"/>
  <c r="P46" i="7" s="1"/>
  <c r="K46" i="3"/>
  <c r="W47" i="4" s="1"/>
  <c r="H47" i="3"/>
  <c r="E48" i="3"/>
  <c r="M48" i="3"/>
  <c r="J49" i="3"/>
  <c r="G50" i="3"/>
  <c r="F51" i="4" s="1"/>
  <c r="D51" i="3"/>
  <c r="L51" i="3"/>
  <c r="I52" i="3"/>
  <c r="U53" i="4" s="1"/>
  <c r="F53" i="3"/>
  <c r="N53" i="3"/>
  <c r="K54" i="3"/>
  <c r="H55" i="3"/>
  <c r="F45" i="3"/>
  <c r="R46" i="4" s="1"/>
  <c r="N45" i="3"/>
  <c r="AF48" i="3"/>
  <c r="AJ52" i="3"/>
  <c r="I53" i="8" s="1"/>
  <c r="AI55" i="3"/>
  <c r="Z48" i="3"/>
  <c r="Y49" i="7" s="1"/>
  <c r="AA53" i="3"/>
  <c r="Z54" i="7" s="1"/>
  <c r="G47" i="3"/>
  <c r="K51" i="3"/>
  <c r="W52" i="4" s="1"/>
  <c r="E45" i="3"/>
  <c r="AF46" i="3"/>
  <c r="AN46" i="3"/>
  <c r="Z47" i="8" s="1"/>
  <c r="AK47" i="3"/>
  <c r="AH48" i="3"/>
  <c r="AE49" i="3"/>
  <c r="AM49" i="3"/>
  <c r="AJ50" i="3"/>
  <c r="V51" i="8" s="1"/>
  <c r="AG51" i="3"/>
  <c r="AD52" i="3"/>
  <c r="AL52" i="3"/>
  <c r="X53" i="8" s="1"/>
  <c r="AI53" i="3"/>
  <c r="AF54" i="3"/>
  <c r="AN54" i="3"/>
  <c r="AK55" i="3"/>
  <c r="AI45" i="3"/>
  <c r="U46" i="8" s="1"/>
  <c r="R46" i="3"/>
  <c r="Z46" i="3"/>
  <c r="W47" i="3"/>
  <c r="V48" i="7" s="1"/>
  <c r="T48" i="3"/>
  <c r="Q49" i="3"/>
  <c r="Y49" i="3"/>
  <c r="V50" i="3"/>
  <c r="S51" i="3"/>
  <c r="E52" i="7" s="1"/>
  <c r="AA51" i="3"/>
  <c r="X52" i="3"/>
  <c r="U53" i="3"/>
  <c r="T54" i="7" s="1"/>
  <c r="R54" i="3"/>
  <c r="Z54" i="3"/>
  <c r="W55" i="3"/>
  <c r="U45" i="3"/>
  <c r="D46" i="3"/>
  <c r="P47" i="4" s="1"/>
  <c r="L46" i="3"/>
  <c r="I47" i="3"/>
  <c r="F48" i="3"/>
  <c r="R49" i="4" s="1"/>
  <c r="N48" i="3"/>
  <c r="K49" i="3"/>
  <c r="H50" i="3"/>
  <c r="E51" i="3"/>
  <c r="M51" i="3"/>
  <c r="Y52" i="4" s="1"/>
  <c r="J52" i="3"/>
  <c r="G53" i="3"/>
  <c r="D54" i="3"/>
  <c r="P55" i="4" s="1"/>
  <c r="L54" i="3"/>
  <c r="I55" i="3"/>
  <c r="G45" i="3"/>
  <c r="D45" i="3"/>
  <c r="AD46" i="3"/>
  <c r="C47" i="8" s="1"/>
  <c r="AM51" i="3"/>
  <c r="X46" i="3"/>
  <c r="W47" i="7" s="1"/>
  <c r="Q51" i="3"/>
  <c r="P52" i="7" s="1"/>
  <c r="S45" i="3"/>
  <c r="R46" i="7" s="1"/>
  <c r="D48" i="3"/>
  <c r="E53" i="3"/>
  <c r="AG46" i="3"/>
  <c r="AD47" i="3"/>
  <c r="P48" i="8" s="1"/>
  <c r="AL47" i="3"/>
  <c r="AI48" i="3"/>
  <c r="AF49" i="3"/>
  <c r="R50" i="8" s="1"/>
  <c r="AN49" i="3"/>
  <c r="AK50" i="3"/>
  <c r="AH51" i="3"/>
  <c r="AE52" i="3"/>
  <c r="AM52" i="3"/>
  <c r="Y53" i="8" s="1"/>
  <c r="AJ53" i="3"/>
  <c r="AG54" i="3"/>
  <c r="AD55" i="3"/>
  <c r="P56" i="8" s="1"/>
  <c r="AL55" i="3"/>
  <c r="AJ45" i="3"/>
  <c r="S46" i="3"/>
  <c r="AA46" i="3"/>
  <c r="X47" i="3"/>
  <c r="J48" i="7" s="1"/>
  <c r="U48" i="3"/>
  <c r="R49" i="3"/>
  <c r="Z49" i="3"/>
  <c r="Y50" i="7" s="1"/>
  <c r="W50" i="3"/>
  <c r="T51" i="3"/>
  <c r="Q52" i="3"/>
  <c r="Y52" i="3"/>
  <c r="V53" i="3"/>
  <c r="H54" i="7" s="1"/>
  <c r="S54" i="3"/>
  <c r="AA54" i="3"/>
  <c r="X55" i="3"/>
  <c r="W56" i="7" s="1"/>
  <c r="V45" i="3"/>
  <c r="E46" i="3"/>
  <c r="M46" i="3"/>
  <c r="J47" i="3"/>
  <c r="G48" i="3"/>
  <c r="S49" i="4" s="1"/>
  <c r="D49" i="3"/>
  <c r="L49" i="3"/>
  <c r="I50" i="3"/>
  <c r="U51" i="4" s="1"/>
  <c r="F51" i="3"/>
  <c r="N51" i="3"/>
  <c r="K52" i="3"/>
  <c r="H53" i="3"/>
  <c r="E54" i="3"/>
  <c r="Q55" i="4" s="1"/>
  <c r="M54" i="3"/>
  <c r="J55" i="3"/>
  <c r="H45" i="3"/>
  <c r="T46" i="4" s="1"/>
  <c r="U47" i="3"/>
  <c r="T48" i="7" s="1"/>
  <c r="M45" i="3"/>
  <c r="AH46" i="3"/>
  <c r="AE47" i="3"/>
  <c r="AM47" i="3"/>
  <c r="Y48" i="8" s="1"/>
  <c r="AJ48" i="3"/>
  <c r="AG49" i="3"/>
  <c r="AD50" i="3"/>
  <c r="P51" i="8" s="1"/>
  <c r="AL50" i="3"/>
  <c r="AI51" i="3"/>
  <c r="AF52" i="3"/>
  <c r="AN52" i="3"/>
  <c r="AK53" i="3"/>
  <c r="W54" i="8" s="1"/>
  <c r="AH54" i="3"/>
  <c r="AE55" i="3"/>
  <c r="AM55" i="3"/>
  <c r="Y56" i="8" s="1"/>
  <c r="AK45" i="3"/>
  <c r="T46" i="3"/>
  <c r="Q47" i="3"/>
  <c r="Y47" i="3"/>
  <c r="V48" i="3"/>
  <c r="U49" i="7" s="1"/>
  <c r="S49" i="3"/>
  <c r="AA49" i="3"/>
  <c r="X50" i="3"/>
  <c r="J51" i="7" s="1"/>
  <c r="U51" i="3"/>
  <c r="R52" i="3"/>
  <c r="Z52" i="3"/>
  <c r="W53" i="3"/>
  <c r="T54" i="3"/>
  <c r="S55" i="7" s="1"/>
  <c r="Q55" i="3"/>
  <c r="Y55" i="3"/>
  <c r="W45" i="3"/>
  <c r="I46" i="7" s="1"/>
  <c r="F46" i="3"/>
  <c r="R47" i="4" s="1"/>
  <c r="N46" i="3"/>
  <c r="Z47" i="4" s="1"/>
  <c r="K47" i="3"/>
  <c r="H48" i="3"/>
  <c r="T49" i="4" s="1"/>
  <c r="E49" i="3"/>
  <c r="Q50" i="4" s="1"/>
  <c r="M49" i="3"/>
  <c r="Y50" i="4" s="1"/>
  <c r="J50" i="3"/>
  <c r="V51" i="4" s="1"/>
  <c r="G51" i="3"/>
  <c r="D52" i="3"/>
  <c r="P53" i="4" s="1"/>
  <c r="L52" i="3"/>
  <c r="X53" i="4" s="1"/>
  <c r="I53" i="3"/>
  <c r="F54" i="3"/>
  <c r="R55" i="4" s="1"/>
  <c r="N54" i="3"/>
  <c r="Z55" i="4" s="1"/>
  <c r="K55" i="3"/>
  <c r="W56" i="4" s="1"/>
  <c r="I45" i="3"/>
  <c r="U46" i="4" s="1"/>
  <c r="AL46" i="3"/>
  <c r="X47" i="8" s="1"/>
  <c r="AE51" i="3"/>
  <c r="AL54" i="3"/>
  <c r="W49" i="3"/>
  <c r="V50" i="7" s="1"/>
  <c r="X54" i="3"/>
  <c r="W55" i="7" s="1"/>
  <c r="L48" i="3"/>
  <c r="X49" i="4" s="1"/>
  <c r="M53" i="3"/>
  <c r="AI46" i="3"/>
  <c r="U47" i="8" s="1"/>
  <c r="AF47" i="3"/>
  <c r="AN47" i="3"/>
  <c r="Z48" i="8" s="1"/>
  <c r="AK48" i="3"/>
  <c r="W49" i="8" s="1"/>
  <c r="AH49" i="3"/>
  <c r="T50" i="8" s="1"/>
  <c r="AE50" i="3"/>
  <c r="AM50" i="3"/>
  <c r="Y51" i="8" s="1"/>
  <c r="AJ51" i="3"/>
  <c r="V52" i="8" s="1"/>
  <c r="AG52" i="3"/>
  <c r="S53" i="8" s="1"/>
  <c r="AD53" i="3"/>
  <c r="AL53" i="3"/>
  <c r="X54" i="8" s="1"/>
  <c r="AI54" i="3"/>
  <c r="U55" i="8" s="1"/>
  <c r="AF55" i="3"/>
  <c r="R56" i="8" s="1"/>
  <c r="AN55" i="3"/>
  <c r="AL45" i="3"/>
  <c r="X46" i="8" s="1"/>
  <c r="U46" i="3"/>
  <c r="G47" i="7" s="1"/>
  <c r="R47" i="3"/>
  <c r="Z47" i="3"/>
  <c r="L48" i="7" s="1"/>
  <c r="W48" i="3"/>
  <c r="T49" i="3"/>
  <c r="F50" i="7" s="1"/>
  <c r="Q50" i="3"/>
  <c r="Y50" i="3"/>
  <c r="V51" i="3"/>
  <c r="H52" i="7" s="1"/>
  <c r="S52" i="3"/>
  <c r="AA52" i="3"/>
  <c r="X53" i="3"/>
  <c r="W54" i="7" s="1"/>
  <c r="U54" i="3"/>
  <c r="R55" i="3"/>
  <c r="D56" i="7" s="1"/>
  <c r="Z55" i="3"/>
  <c r="X45" i="3"/>
  <c r="G46" i="3"/>
  <c r="F47" i="4" s="1"/>
  <c r="D47" i="3"/>
  <c r="L47" i="3"/>
  <c r="I48" i="3"/>
  <c r="H49" i="4" s="1"/>
  <c r="F49" i="3"/>
  <c r="N49" i="3"/>
  <c r="K50" i="3"/>
  <c r="J51" i="4" s="1"/>
  <c r="H51" i="3"/>
  <c r="T52" i="4" s="1"/>
  <c r="E52" i="3"/>
  <c r="Q53" i="4" s="1"/>
  <c r="M52" i="3"/>
  <c r="J53" i="3"/>
  <c r="G54" i="3"/>
  <c r="S55" i="4" s="1"/>
  <c r="D55" i="3"/>
  <c r="P56" i="4" s="1"/>
  <c r="L55" i="3"/>
  <c r="K56" i="4" s="1"/>
  <c r="J45" i="3"/>
  <c r="AK49" i="3"/>
  <c r="AG45" i="3"/>
  <c r="S46" i="8" s="1"/>
  <c r="Y51" i="3"/>
  <c r="X52" i="7" s="1"/>
  <c r="U55" i="3"/>
  <c r="T56" i="7" s="1"/>
  <c r="I49" i="3"/>
  <c r="U50" i="4" s="1"/>
  <c r="H52" i="3"/>
  <c r="AJ46" i="3"/>
  <c r="V47" i="8" s="1"/>
  <c r="AG47" i="3"/>
  <c r="AD48" i="3"/>
  <c r="P49" i="8" s="1"/>
  <c r="AL48" i="3"/>
  <c r="X49" i="8" s="1"/>
  <c r="AI49" i="3"/>
  <c r="U50" i="8" s="1"/>
  <c r="AF50" i="3"/>
  <c r="AN50" i="3"/>
  <c r="Z51" i="8" s="1"/>
  <c r="AK51" i="3"/>
  <c r="W52" i="8" s="1"/>
  <c r="AH52" i="3"/>
  <c r="T53" i="8" s="1"/>
  <c r="AE53" i="3"/>
  <c r="AM53" i="3"/>
  <c r="Y54" i="8" s="1"/>
  <c r="AJ54" i="3"/>
  <c r="V55" i="8" s="1"/>
  <c r="AG55" i="3"/>
  <c r="S56" i="8" s="1"/>
  <c r="AE45" i="3"/>
  <c r="AM45" i="3"/>
  <c r="Y46" i="8" s="1"/>
  <c r="V46" i="3"/>
  <c r="S47" i="3"/>
  <c r="AA47" i="3"/>
  <c r="X48" i="3"/>
  <c r="J49" i="7" s="1"/>
  <c r="U49" i="3"/>
  <c r="T50" i="7" s="1"/>
  <c r="R50" i="3"/>
  <c r="Z50" i="3"/>
  <c r="W51" i="3"/>
  <c r="T52" i="3"/>
  <c r="Q53" i="3"/>
  <c r="Y53" i="3"/>
  <c r="V54" i="3"/>
  <c r="H55" i="7" s="1"/>
  <c r="S55" i="3"/>
  <c r="R56" i="7" s="1"/>
  <c r="AA55" i="3"/>
  <c r="Y45" i="3"/>
  <c r="H46" i="3"/>
  <c r="T47" i="4" s="1"/>
  <c r="E47" i="3"/>
  <c r="M47" i="3"/>
  <c r="Y48" i="4" s="1"/>
  <c r="J48" i="3"/>
  <c r="G49" i="3"/>
  <c r="D50" i="3"/>
  <c r="C51" i="4" s="1"/>
  <c r="L50" i="3"/>
  <c r="I51" i="3"/>
  <c r="F52" i="3"/>
  <c r="R53" i="4" s="1"/>
  <c r="N52" i="3"/>
  <c r="Z53" i="4" s="1"/>
  <c r="K53" i="3"/>
  <c r="W54" i="4" s="1"/>
  <c r="H54" i="3"/>
  <c r="E55" i="3"/>
  <c r="M55" i="3"/>
  <c r="L56" i="4" s="1"/>
  <c r="K45" i="3"/>
  <c r="AI47" i="3"/>
  <c r="AH50" i="3"/>
  <c r="G51" i="8" s="1"/>
  <c r="AD54" i="3"/>
  <c r="R48" i="3"/>
  <c r="Q49" i="7" s="1"/>
  <c r="V52" i="3"/>
  <c r="U53" i="7" s="1"/>
  <c r="AA45" i="3"/>
  <c r="Z46" i="7" s="1"/>
  <c r="F50" i="3"/>
  <c r="R51" i="4" s="1"/>
  <c r="J54" i="3"/>
  <c r="AK46" i="3"/>
  <c r="AH47" i="3"/>
  <c r="G48" i="8" s="1"/>
  <c r="AE48" i="3"/>
  <c r="AM48" i="3"/>
  <c r="AJ49" i="3"/>
  <c r="AG50" i="3"/>
  <c r="AD51" i="3"/>
  <c r="C52" i="8" s="1"/>
  <c r="AL51" i="3"/>
  <c r="AI52" i="3"/>
  <c r="AF53" i="3"/>
  <c r="E54" i="8" s="1"/>
  <c r="AN53" i="3"/>
  <c r="AK54" i="3"/>
  <c r="AH55" i="3"/>
  <c r="AF45" i="3"/>
  <c r="AN45" i="3"/>
  <c r="M46" i="8" s="1"/>
  <c r="W46" i="3"/>
  <c r="T47" i="3"/>
  <c r="Q48" i="3"/>
  <c r="P49" i="7" s="1"/>
  <c r="Y48" i="3"/>
  <c r="V49" i="3"/>
  <c r="S50" i="3"/>
  <c r="AA50" i="3"/>
  <c r="X51" i="3"/>
  <c r="W52" i="7" s="1"/>
  <c r="U52" i="3"/>
  <c r="R53" i="3"/>
  <c r="Z53" i="3"/>
  <c r="L54" i="7" s="1"/>
  <c r="W54" i="3"/>
  <c r="T55" i="3"/>
  <c r="R45" i="3"/>
  <c r="Z45" i="3"/>
  <c r="I46" i="3"/>
  <c r="H47" i="4" s="1"/>
  <c r="F47" i="3"/>
  <c r="N47" i="3"/>
  <c r="M48" i="4" s="1"/>
  <c r="K48" i="3"/>
  <c r="W49" i="4" s="1"/>
  <c r="H49" i="3"/>
  <c r="E50" i="3"/>
  <c r="M50" i="3"/>
  <c r="J51" i="3"/>
  <c r="G52" i="3"/>
  <c r="F53" i="4" s="1"/>
  <c r="D53" i="3"/>
  <c r="L53" i="3"/>
  <c r="K54" i="4" s="1"/>
  <c r="I54" i="3"/>
  <c r="U55" i="4" s="1"/>
  <c r="F55" i="3"/>
  <c r="N55" i="3"/>
  <c r="L45" i="3"/>
  <c r="AN48" i="3"/>
  <c r="AG53" i="3"/>
  <c r="F54" i="8" s="1"/>
  <c r="AD45" i="3"/>
  <c r="T50" i="3"/>
  <c r="S51" i="7" s="1"/>
  <c r="S53" i="3"/>
  <c r="R54" i="7" s="1"/>
  <c r="J46" i="3"/>
  <c r="N50" i="3"/>
  <c r="G55" i="3"/>
  <c r="M38" i="7"/>
  <c r="Z38" i="7"/>
  <c r="D31" i="3"/>
  <c r="F41" i="3"/>
  <c r="E39" i="3"/>
  <c r="E37" i="3"/>
  <c r="H35" i="3"/>
  <c r="G33" i="3"/>
  <c r="S34" i="4" s="1"/>
  <c r="AH31" i="3"/>
  <c r="T32" i="8" s="1"/>
  <c r="AJ40" i="3"/>
  <c r="V41" i="8" s="1"/>
  <c r="AI38" i="3"/>
  <c r="AI36" i="3"/>
  <c r="U37" i="8" s="1"/>
  <c r="AL34" i="3"/>
  <c r="AK32" i="3"/>
  <c r="R40" i="3"/>
  <c r="P36" i="8"/>
  <c r="C36" i="8"/>
  <c r="F42" i="4"/>
  <c r="S42" i="4"/>
  <c r="M31" i="3"/>
  <c r="L32" i="4" s="1"/>
  <c r="L40" i="3"/>
  <c r="D39" i="3"/>
  <c r="C40" i="4" s="1"/>
  <c r="N36" i="3"/>
  <c r="Z37" i="4" s="1"/>
  <c r="N34" i="3"/>
  <c r="Z35" i="4" s="1"/>
  <c r="F33" i="3"/>
  <c r="R34" i="4" s="1"/>
  <c r="AF31" i="3"/>
  <c r="R32" i="8" s="1"/>
  <c r="AE40" i="3"/>
  <c r="Q41" i="8" s="1"/>
  <c r="AH38" i="3"/>
  <c r="AG36" i="3"/>
  <c r="AG34" i="3"/>
  <c r="S35" i="8" s="1"/>
  <c r="AJ32" i="3"/>
  <c r="U39" i="3"/>
  <c r="L31" i="3"/>
  <c r="K32" i="4" s="1"/>
  <c r="J40" i="3"/>
  <c r="V41" i="4" s="1"/>
  <c r="J38" i="3"/>
  <c r="M36" i="3"/>
  <c r="Y37" i="4" s="1"/>
  <c r="L34" i="3"/>
  <c r="L32" i="3"/>
  <c r="AE31" i="3"/>
  <c r="Q32" i="8" s="1"/>
  <c r="AN39" i="3"/>
  <c r="Z40" i="8" s="1"/>
  <c r="AN37" i="3"/>
  <c r="Z38" i="8" s="1"/>
  <c r="AF36" i="3"/>
  <c r="AE34" i="3"/>
  <c r="AE32" i="3"/>
  <c r="Q33" i="8" s="1"/>
  <c r="X38" i="3"/>
  <c r="G31" i="3"/>
  <c r="I40" i="3"/>
  <c r="U41" i="4" s="1"/>
  <c r="H38" i="3"/>
  <c r="T39" i="4" s="1"/>
  <c r="H36" i="3"/>
  <c r="K34" i="3"/>
  <c r="J32" i="3"/>
  <c r="AJ41" i="3"/>
  <c r="V42" i="8" s="1"/>
  <c r="AM39" i="3"/>
  <c r="Y40" i="8" s="1"/>
  <c r="AL37" i="3"/>
  <c r="AL35" i="3"/>
  <c r="X36" i="8" s="1"/>
  <c r="AD34" i="3"/>
  <c r="C35" i="8" s="1"/>
  <c r="V42" i="7"/>
  <c r="I42" i="7"/>
  <c r="S40" i="4"/>
  <c r="F40" i="4"/>
  <c r="S32" i="3"/>
  <c r="AA32" i="3"/>
  <c r="X33" i="3"/>
  <c r="U34" i="3"/>
  <c r="R35" i="3"/>
  <c r="Z35" i="3"/>
  <c r="W36" i="3"/>
  <c r="T37" i="3"/>
  <c r="Q38" i="3"/>
  <c r="Y38" i="3"/>
  <c r="V39" i="3"/>
  <c r="S40" i="3"/>
  <c r="AA40" i="3"/>
  <c r="X41" i="3"/>
  <c r="V31" i="3"/>
  <c r="T32" i="3"/>
  <c r="Q33" i="3"/>
  <c r="Y33" i="3"/>
  <c r="V34" i="3"/>
  <c r="S35" i="3"/>
  <c r="AA35" i="3"/>
  <c r="X36" i="3"/>
  <c r="U37" i="3"/>
  <c r="R38" i="3"/>
  <c r="Z38" i="3"/>
  <c r="W39" i="3"/>
  <c r="T40" i="3"/>
  <c r="Q41" i="3"/>
  <c r="Y41" i="3"/>
  <c r="W31" i="3"/>
  <c r="AD32" i="3"/>
  <c r="C33" i="8" s="1"/>
  <c r="AL32" i="3"/>
  <c r="AI33" i="3"/>
  <c r="AF34" i="3"/>
  <c r="E35" i="8" s="1"/>
  <c r="AN34" i="3"/>
  <c r="M35" i="8" s="1"/>
  <c r="AK35" i="3"/>
  <c r="J36" i="8" s="1"/>
  <c r="AH36" i="3"/>
  <c r="G37" i="8" s="1"/>
  <c r="AE37" i="3"/>
  <c r="D38" i="8" s="1"/>
  <c r="AM37" i="3"/>
  <c r="L38" i="8" s="1"/>
  <c r="AJ38" i="3"/>
  <c r="AG39" i="3"/>
  <c r="AD40" i="3"/>
  <c r="P41" i="8" s="1"/>
  <c r="AL40" i="3"/>
  <c r="X41" i="8" s="1"/>
  <c r="AI41" i="3"/>
  <c r="U42" i="8" s="1"/>
  <c r="AG31" i="3"/>
  <c r="S32" i="8" s="1"/>
  <c r="AD31" i="3"/>
  <c r="C32" i="8" s="1"/>
  <c r="K32" i="3"/>
  <c r="H33" i="3"/>
  <c r="E34" i="3"/>
  <c r="M34" i="3"/>
  <c r="J35" i="3"/>
  <c r="G36" i="3"/>
  <c r="S37" i="4" s="1"/>
  <c r="D37" i="3"/>
  <c r="P38" i="4" s="1"/>
  <c r="L37" i="3"/>
  <c r="X38" i="4" s="1"/>
  <c r="I38" i="3"/>
  <c r="U39" i="4" s="1"/>
  <c r="F39" i="3"/>
  <c r="N39" i="3"/>
  <c r="Z40" i="4" s="1"/>
  <c r="K40" i="3"/>
  <c r="W41" i="4" s="1"/>
  <c r="H41" i="3"/>
  <c r="T42" i="4" s="1"/>
  <c r="F31" i="3"/>
  <c r="R32" i="4" s="1"/>
  <c r="N31" i="3"/>
  <c r="U32" i="3"/>
  <c r="R33" i="3"/>
  <c r="Z33" i="3"/>
  <c r="W34" i="3"/>
  <c r="T35" i="3"/>
  <c r="Q36" i="3"/>
  <c r="Y36" i="3"/>
  <c r="V37" i="3"/>
  <c r="S38" i="3"/>
  <c r="AA38" i="3"/>
  <c r="X39" i="3"/>
  <c r="U40" i="3"/>
  <c r="R41" i="3"/>
  <c r="Z41" i="3"/>
  <c r="X31" i="3"/>
  <c r="V32" i="3"/>
  <c r="S33" i="3"/>
  <c r="AA33" i="3"/>
  <c r="X34" i="3"/>
  <c r="U35" i="3"/>
  <c r="R36" i="3"/>
  <c r="Z36" i="3"/>
  <c r="W37" i="3"/>
  <c r="T38" i="3"/>
  <c r="Q39" i="3"/>
  <c r="Y39" i="3"/>
  <c r="V40" i="3"/>
  <c r="S41" i="3"/>
  <c r="AA41" i="3"/>
  <c r="Y31" i="3"/>
  <c r="X32" i="7" s="1"/>
  <c r="AF32" i="3"/>
  <c r="R33" i="8" s="1"/>
  <c r="AN32" i="3"/>
  <c r="Z33" i="8" s="1"/>
  <c r="AK33" i="3"/>
  <c r="AH34" i="3"/>
  <c r="AE35" i="3"/>
  <c r="AM35" i="3"/>
  <c r="AJ36" i="3"/>
  <c r="AG37" i="3"/>
  <c r="AD38" i="3"/>
  <c r="P39" i="8" s="1"/>
  <c r="AL38" i="3"/>
  <c r="X39" i="8" s="1"/>
  <c r="AI39" i="3"/>
  <c r="U40" i="8" s="1"/>
  <c r="AF40" i="3"/>
  <c r="R41" i="8" s="1"/>
  <c r="AN40" i="3"/>
  <c r="Z41" i="8" s="1"/>
  <c r="AK41" i="3"/>
  <c r="W42" i="8" s="1"/>
  <c r="AI31" i="3"/>
  <c r="U32" i="8" s="1"/>
  <c r="E32" i="3"/>
  <c r="Q33" i="4" s="1"/>
  <c r="M32" i="3"/>
  <c r="Y33" i="4" s="1"/>
  <c r="J33" i="3"/>
  <c r="V34" i="4" s="1"/>
  <c r="G34" i="3"/>
  <c r="S35" i="4" s="1"/>
  <c r="D35" i="3"/>
  <c r="L35" i="3"/>
  <c r="X36" i="4" s="1"/>
  <c r="I36" i="3"/>
  <c r="U37" i="4" s="1"/>
  <c r="F37" i="3"/>
  <c r="R38" i="4" s="1"/>
  <c r="N37" i="3"/>
  <c r="Z38" i="4" s="1"/>
  <c r="K38" i="3"/>
  <c r="W39" i="4" s="1"/>
  <c r="H39" i="3"/>
  <c r="T40" i="4" s="1"/>
  <c r="E40" i="3"/>
  <c r="Q41" i="4" s="1"/>
  <c r="M40" i="3"/>
  <c r="Y41" i="4" s="1"/>
  <c r="J41" i="3"/>
  <c r="V42" i="4" s="1"/>
  <c r="H31" i="3"/>
  <c r="T32" i="4" s="1"/>
  <c r="W32" i="3"/>
  <c r="T33" i="3"/>
  <c r="Q34" i="3"/>
  <c r="Y34" i="3"/>
  <c r="V35" i="3"/>
  <c r="S36" i="3"/>
  <c r="AA36" i="3"/>
  <c r="X37" i="3"/>
  <c r="U38" i="3"/>
  <c r="R39" i="3"/>
  <c r="Z39" i="3"/>
  <c r="W40" i="3"/>
  <c r="T41" i="3"/>
  <c r="R31" i="3"/>
  <c r="Z31" i="3"/>
  <c r="AG32" i="3"/>
  <c r="AD33" i="3"/>
  <c r="AL33" i="3"/>
  <c r="AI34" i="3"/>
  <c r="U35" i="8" s="1"/>
  <c r="AF35" i="3"/>
  <c r="R36" i="8" s="1"/>
  <c r="AN35" i="3"/>
  <c r="AK36" i="3"/>
  <c r="AH37" i="3"/>
  <c r="AE38" i="3"/>
  <c r="AM38" i="3"/>
  <c r="AJ39" i="3"/>
  <c r="AG40" i="3"/>
  <c r="AD41" i="3"/>
  <c r="AL41" i="3"/>
  <c r="AJ31" i="3"/>
  <c r="F32" i="3"/>
  <c r="R33" i="4" s="1"/>
  <c r="N32" i="3"/>
  <c r="K33" i="3"/>
  <c r="H34" i="3"/>
  <c r="E35" i="3"/>
  <c r="D36" i="4" s="1"/>
  <c r="M35" i="3"/>
  <c r="Y36" i="4" s="1"/>
  <c r="J36" i="3"/>
  <c r="G37" i="3"/>
  <c r="D38" i="3"/>
  <c r="L38" i="3"/>
  <c r="I39" i="3"/>
  <c r="F40" i="3"/>
  <c r="N40" i="3"/>
  <c r="Z41" i="4" s="1"/>
  <c r="K41" i="3"/>
  <c r="W42" i="4" s="1"/>
  <c r="I31" i="3"/>
  <c r="X32" i="3"/>
  <c r="W33" i="7" s="1"/>
  <c r="U33" i="3"/>
  <c r="T34" i="7" s="1"/>
  <c r="R34" i="3"/>
  <c r="Q35" i="7" s="1"/>
  <c r="Z34" i="3"/>
  <c r="Y35" i="7" s="1"/>
  <c r="W35" i="3"/>
  <c r="V36" i="7" s="1"/>
  <c r="T36" i="3"/>
  <c r="S37" i="7" s="1"/>
  <c r="Q37" i="3"/>
  <c r="P38" i="7" s="1"/>
  <c r="Y37" i="3"/>
  <c r="X38" i="7" s="1"/>
  <c r="V38" i="3"/>
  <c r="U39" i="7" s="1"/>
  <c r="S39" i="3"/>
  <c r="R40" i="7" s="1"/>
  <c r="AA39" i="3"/>
  <c r="Z40" i="7" s="1"/>
  <c r="X40" i="3"/>
  <c r="W41" i="7" s="1"/>
  <c r="U41" i="3"/>
  <c r="T42" i="7" s="1"/>
  <c r="S31" i="3"/>
  <c r="AA31" i="3"/>
  <c r="AH32" i="3"/>
  <c r="T33" i="8" s="1"/>
  <c r="AE33" i="3"/>
  <c r="AM33" i="3"/>
  <c r="Y34" i="8" s="1"/>
  <c r="AJ34" i="3"/>
  <c r="V35" i="8" s="1"/>
  <c r="AG35" i="3"/>
  <c r="AD36" i="3"/>
  <c r="P37" i="8" s="1"/>
  <c r="AL36" i="3"/>
  <c r="X37" i="8" s="1"/>
  <c r="AI37" i="3"/>
  <c r="U38" i="8" s="1"/>
  <c r="AF38" i="3"/>
  <c r="R39" i="8" s="1"/>
  <c r="AN38" i="3"/>
  <c r="AK39" i="3"/>
  <c r="AH40" i="3"/>
  <c r="AE41" i="3"/>
  <c r="AM41" i="3"/>
  <c r="AK31" i="3"/>
  <c r="G32" i="3"/>
  <c r="S33" i="4" s="1"/>
  <c r="D33" i="3"/>
  <c r="P34" i="4" s="1"/>
  <c r="L33" i="3"/>
  <c r="I34" i="3"/>
  <c r="U35" i="4" s="1"/>
  <c r="F35" i="3"/>
  <c r="N35" i="3"/>
  <c r="Z36" i="4" s="1"/>
  <c r="K36" i="3"/>
  <c r="H37" i="3"/>
  <c r="T38" i="4" s="1"/>
  <c r="E38" i="3"/>
  <c r="D39" i="4" s="1"/>
  <c r="M38" i="3"/>
  <c r="Y39" i="4" s="1"/>
  <c r="J39" i="3"/>
  <c r="V40" i="4" s="1"/>
  <c r="G40" i="3"/>
  <c r="S41" i="4" s="1"/>
  <c r="D41" i="3"/>
  <c r="P42" i="4" s="1"/>
  <c r="L41" i="3"/>
  <c r="X42" i="4" s="1"/>
  <c r="J31" i="3"/>
  <c r="V32" i="4" s="1"/>
  <c r="R32" i="3"/>
  <c r="W33" i="3"/>
  <c r="T34" i="3"/>
  <c r="Y35" i="3"/>
  <c r="Q32" i="3"/>
  <c r="Y32" i="3"/>
  <c r="V33" i="3"/>
  <c r="S34" i="3"/>
  <c r="AA34" i="3"/>
  <c r="X35" i="3"/>
  <c r="U36" i="3"/>
  <c r="R37" i="3"/>
  <c r="Z37" i="3"/>
  <c r="W38" i="3"/>
  <c r="T39" i="3"/>
  <c r="Q40" i="3"/>
  <c r="Y40" i="3"/>
  <c r="V41" i="3"/>
  <c r="T31" i="3"/>
  <c r="Q31" i="3"/>
  <c r="AI32" i="3"/>
  <c r="U33" i="8" s="1"/>
  <c r="AF33" i="3"/>
  <c r="AN33" i="3"/>
  <c r="Z34" i="8" s="1"/>
  <c r="AK34" i="3"/>
  <c r="W35" i="8" s="1"/>
  <c r="AH35" i="3"/>
  <c r="T36" i="8" s="1"/>
  <c r="AE36" i="3"/>
  <c r="Q37" i="8" s="1"/>
  <c r="AM36" i="3"/>
  <c r="Y37" i="8" s="1"/>
  <c r="AJ37" i="3"/>
  <c r="V38" i="8" s="1"/>
  <c r="AG38" i="3"/>
  <c r="S39" i="8" s="1"/>
  <c r="AD39" i="3"/>
  <c r="P40" i="8" s="1"/>
  <c r="AL39" i="3"/>
  <c r="X40" i="8" s="1"/>
  <c r="AI40" i="3"/>
  <c r="U41" i="8" s="1"/>
  <c r="AF41" i="3"/>
  <c r="R42" i="8" s="1"/>
  <c r="AN41" i="3"/>
  <c r="Z42" i="8" s="1"/>
  <c r="AL31" i="3"/>
  <c r="X32" i="8" s="1"/>
  <c r="H32" i="3"/>
  <c r="E33" i="3"/>
  <c r="D34" i="4" s="1"/>
  <c r="M33" i="3"/>
  <c r="J34" i="3"/>
  <c r="I35" i="4" s="1"/>
  <c r="G35" i="3"/>
  <c r="D36" i="3"/>
  <c r="P37" i="4" s="1"/>
  <c r="L36" i="3"/>
  <c r="X37" i="4" s="1"/>
  <c r="I37" i="3"/>
  <c r="U38" i="4" s="1"/>
  <c r="F38" i="3"/>
  <c r="E39" i="4" s="1"/>
  <c r="N38" i="3"/>
  <c r="Z39" i="4" s="1"/>
  <c r="K39" i="3"/>
  <c r="W40" i="4" s="1"/>
  <c r="H40" i="3"/>
  <c r="T41" i="4" s="1"/>
  <c r="E41" i="3"/>
  <c r="Q42" i="4" s="1"/>
  <c r="M41" i="3"/>
  <c r="Y42" i="4" s="1"/>
  <c r="K31" i="3"/>
  <c r="W32" i="4" s="1"/>
  <c r="Z32" i="3"/>
  <c r="Q35" i="3"/>
  <c r="V36" i="3"/>
  <c r="E31" i="3"/>
  <c r="Q32" i="4" s="1"/>
  <c r="D40" i="3"/>
  <c r="G38" i="3"/>
  <c r="S39" i="4" s="1"/>
  <c r="F36" i="3"/>
  <c r="R37" i="4" s="1"/>
  <c r="F34" i="3"/>
  <c r="R35" i="4" s="1"/>
  <c r="I32" i="3"/>
  <c r="AH41" i="3"/>
  <c r="T42" i="8" s="1"/>
  <c r="AH39" i="3"/>
  <c r="T40" i="8" s="1"/>
  <c r="AK37" i="3"/>
  <c r="AJ35" i="3"/>
  <c r="AJ33" i="3"/>
  <c r="V34" i="8" s="1"/>
  <c r="S37" i="3"/>
  <c r="U42" i="4"/>
  <c r="H42" i="4"/>
  <c r="N41" i="3"/>
  <c r="Z42" i="4" s="1"/>
  <c r="M39" i="3"/>
  <c r="Y40" i="4" s="1"/>
  <c r="M37" i="3"/>
  <c r="E36" i="3"/>
  <c r="Q37" i="4" s="1"/>
  <c r="D34" i="3"/>
  <c r="P35" i="4" s="1"/>
  <c r="D32" i="3"/>
  <c r="P33" i="4" s="1"/>
  <c r="AG41" i="3"/>
  <c r="S42" i="8" s="1"/>
  <c r="AF39" i="3"/>
  <c r="R40" i="8" s="1"/>
  <c r="AF37" i="3"/>
  <c r="AI35" i="3"/>
  <c r="AH33" i="3"/>
  <c r="U31" i="3"/>
  <c r="I42" i="4"/>
  <c r="K36" i="4"/>
  <c r="Y14" i="4"/>
  <c r="L14" i="4"/>
  <c r="Q14" i="4"/>
  <c r="D14" i="4"/>
  <c r="G13" i="4"/>
  <c r="T13" i="4"/>
  <c r="W12" i="4"/>
  <c r="J12" i="4"/>
  <c r="Z11" i="4"/>
  <c r="M11" i="4"/>
  <c r="E11" i="4"/>
  <c r="R11" i="4"/>
  <c r="U10" i="4"/>
  <c r="H10" i="4"/>
  <c r="P9" i="4"/>
  <c r="C9" i="4"/>
  <c r="S8" i="4"/>
  <c r="F8" i="4"/>
  <c r="I7" i="4"/>
  <c r="V7" i="4"/>
  <c r="Y6" i="4"/>
  <c r="L6" i="4"/>
  <c r="Q6" i="4"/>
  <c r="D6" i="4"/>
  <c r="G5" i="4"/>
  <c r="T5" i="4"/>
  <c r="U32" i="4"/>
  <c r="H32" i="4"/>
  <c r="R41" i="4"/>
  <c r="E41" i="4"/>
  <c r="U40" i="4"/>
  <c r="H40" i="4"/>
  <c r="X39" i="4"/>
  <c r="K39" i="4"/>
  <c r="P39" i="4"/>
  <c r="C39" i="4"/>
  <c r="S38" i="4"/>
  <c r="F38" i="4"/>
  <c r="V37" i="4"/>
  <c r="I37" i="4"/>
  <c r="T35" i="4"/>
  <c r="G35" i="4"/>
  <c r="W34" i="4"/>
  <c r="J34" i="4"/>
  <c r="Z33" i="4"/>
  <c r="M33" i="4"/>
  <c r="W46" i="4"/>
  <c r="J46" i="4"/>
  <c r="G55" i="4"/>
  <c r="T55" i="4"/>
  <c r="M53" i="4"/>
  <c r="U52" i="4"/>
  <c r="H52" i="4"/>
  <c r="X51" i="4"/>
  <c r="K51" i="4"/>
  <c r="V49" i="4"/>
  <c r="I49" i="4"/>
  <c r="L48" i="4"/>
  <c r="Q48" i="4"/>
  <c r="D48" i="4"/>
  <c r="G47" i="4"/>
  <c r="E18" i="4"/>
  <c r="E26" i="4"/>
  <c r="F23" i="4"/>
  <c r="G20" i="4"/>
  <c r="G52" i="4"/>
  <c r="X9" i="4"/>
  <c r="P14" i="4"/>
  <c r="C14" i="4"/>
  <c r="T10" i="4"/>
  <c r="G10" i="4"/>
  <c r="H7" i="4"/>
  <c r="U7" i="4"/>
  <c r="S28" i="4"/>
  <c r="F28" i="4"/>
  <c r="J24" i="4"/>
  <c r="W24" i="4"/>
  <c r="V19" i="4"/>
  <c r="I19" i="4"/>
  <c r="Y53" i="4"/>
  <c r="L53" i="4"/>
  <c r="F13" i="4"/>
  <c r="S13" i="4"/>
  <c r="J9" i="4"/>
  <c r="W9" i="4"/>
  <c r="X6" i="4"/>
  <c r="K6" i="4"/>
  <c r="Q18" i="4"/>
  <c r="D18" i="4"/>
  <c r="T25" i="4"/>
  <c r="G25" i="4"/>
  <c r="U22" i="4"/>
  <c r="H22" i="4"/>
  <c r="X56" i="4"/>
  <c r="L41" i="4"/>
  <c r="D41" i="4"/>
  <c r="E38" i="4"/>
  <c r="E33" i="4"/>
  <c r="P21" i="4"/>
  <c r="R8" i="4"/>
  <c r="E8" i="4"/>
  <c r="V27" i="4"/>
  <c r="I27" i="4"/>
  <c r="Z50" i="4"/>
  <c r="M50" i="4"/>
  <c r="J27" i="4"/>
  <c r="K24" i="4"/>
  <c r="L21" i="4"/>
  <c r="D33" i="4"/>
  <c r="W4" i="4"/>
  <c r="X14" i="4"/>
  <c r="K14" i="4"/>
  <c r="V12" i="4"/>
  <c r="I12" i="4"/>
  <c r="Z8" i="4"/>
  <c r="M8" i="4"/>
  <c r="F5" i="4"/>
  <c r="S5" i="4"/>
  <c r="Y18" i="4"/>
  <c r="L18" i="4"/>
  <c r="Q26" i="4"/>
  <c r="D26" i="4"/>
  <c r="R23" i="4"/>
  <c r="E23" i="4"/>
  <c r="X21" i="4"/>
  <c r="K21" i="4"/>
  <c r="F55" i="4"/>
  <c r="R50" i="4"/>
  <c r="E50" i="4"/>
  <c r="P48" i="4"/>
  <c r="C48" i="4"/>
  <c r="F35" i="4"/>
  <c r="G32" i="4"/>
  <c r="H37" i="4"/>
  <c r="I4" i="4"/>
  <c r="V4" i="4"/>
  <c r="D11" i="4"/>
  <c r="Q11" i="4"/>
  <c r="Z23" i="4"/>
  <c r="M23" i="4"/>
  <c r="S20" i="4"/>
  <c r="F20" i="4"/>
  <c r="P36" i="4"/>
  <c r="C36" i="4"/>
  <c r="V46" i="4"/>
  <c r="I46" i="4"/>
  <c r="V54" i="4"/>
  <c r="I54" i="4"/>
  <c r="U49" i="4"/>
  <c r="X48" i="4"/>
  <c r="K48" i="4"/>
  <c r="M38" i="4"/>
  <c r="P6" i="4"/>
  <c r="M18" i="4"/>
  <c r="M26" i="4"/>
  <c r="C24" i="4"/>
  <c r="D21" i="4"/>
  <c r="C56" i="4"/>
  <c r="Y11" i="4"/>
  <c r="Y26" i="4"/>
  <c r="W51" i="4"/>
  <c r="U34" i="4"/>
  <c r="H34" i="4"/>
  <c r="X33" i="4"/>
  <c r="K33" i="4"/>
  <c r="K4" i="4"/>
  <c r="M14" i="4"/>
  <c r="E14" i="4"/>
  <c r="K12" i="4"/>
  <c r="C12" i="4"/>
  <c r="I10" i="4"/>
  <c r="L9" i="4"/>
  <c r="D9" i="4"/>
  <c r="G8" i="4"/>
  <c r="M6" i="4"/>
  <c r="E6" i="4"/>
  <c r="G42" i="4"/>
  <c r="J41" i="4"/>
  <c r="M40" i="4"/>
  <c r="H39" i="4"/>
  <c r="K38" i="4"/>
  <c r="F37" i="4"/>
  <c r="H36" i="4"/>
  <c r="W26" i="4"/>
  <c r="V24" i="4"/>
  <c r="Y20" i="4"/>
  <c r="Y32" i="4"/>
  <c r="P40" i="4"/>
  <c r="Y35" i="4"/>
  <c r="L35" i="4"/>
  <c r="Q35" i="4"/>
  <c r="D35" i="4"/>
  <c r="T34" i="4"/>
  <c r="G34" i="4"/>
  <c r="W33" i="4"/>
  <c r="J33" i="4"/>
  <c r="V56" i="4"/>
  <c r="I56" i="4"/>
  <c r="Y55" i="4"/>
  <c r="L55" i="4"/>
  <c r="T54" i="4"/>
  <c r="G54" i="4"/>
  <c r="W53" i="4"/>
  <c r="J53" i="4"/>
  <c r="Z52" i="4"/>
  <c r="M52" i="4"/>
  <c r="R52" i="4"/>
  <c r="E52" i="4"/>
  <c r="X50" i="4"/>
  <c r="K50" i="4"/>
  <c r="P50" i="4"/>
  <c r="C50" i="4"/>
  <c r="V48" i="4"/>
  <c r="I48" i="4"/>
  <c r="Y47" i="4"/>
  <c r="L47" i="4"/>
  <c r="Q47" i="4"/>
  <c r="D47" i="4"/>
  <c r="K18" i="4"/>
  <c r="E28" i="4"/>
  <c r="H27" i="4"/>
  <c r="C26" i="4"/>
  <c r="F25" i="4"/>
  <c r="L23" i="4"/>
  <c r="G22" i="4"/>
  <c r="J21" i="4"/>
  <c r="E20" i="4"/>
  <c r="H19" i="4"/>
  <c r="D32" i="4"/>
  <c r="I41" i="4"/>
  <c r="L40" i="4"/>
  <c r="M37" i="4"/>
  <c r="K53" i="4"/>
  <c r="M47" i="4"/>
  <c r="U24" i="4"/>
  <c r="V35" i="4"/>
  <c r="X35" i="4"/>
  <c r="K35" i="4"/>
  <c r="C35" i="4"/>
  <c r="V33" i="4"/>
  <c r="I33" i="4"/>
  <c r="P46" i="4"/>
  <c r="C46" i="4"/>
  <c r="S46" i="4"/>
  <c r="F46" i="4"/>
  <c r="U56" i="4"/>
  <c r="H56" i="4"/>
  <c r="X55" i="4"/>
  <c r="K55" i="4"/>
  <c r="S54" i="4"/>
  <c r="F54" i="4"/>
  <c r="V53" i="4"/>
  <c r="I53" i="4"/>
  <c r="Q52" i="4"/>
  <c r="D52" i="4"/>
  <c r="T51" i="4"/>
  <c r="G51" i="4"/>
  <c r="W50" i="4"/>
  <c r="J50" i="4"/>
  <c r="Z49" i="4"/>
  <c r="M49" i="4"/>
  <c r="U48" i="4"/>
  <c r="H48" i="4"/>
  <c r="X47" i="4"/>
  <c r="K47" i="4"/>
  <c r="C47" i="4"/>
  <c r="J18" i="4"/>
  <c r="D28" i="4"/>
  <c r="G27" i="4"/>
  <c r="M25" i="4"/>
  <c r="K23" i="4"/>
  <c r="F22" i="4"/>
  <c r="I21" i="4"/>
  <c r="D20" i="4"/>
  <c r="M42" i="4"/>
  <c r="H41" i="4"/>
  <c r="K40" i="4"/>
  <c r="F39" i="4"/>
  <c r="I38" i="4"/>
  <c r="L37" i="4"/>
  <c r="D37" i="4"/>
  <c r="C34" i="4"/>
  <c r="H46" i="4"/>
  <c r="I51" i="4"/>
  <c r="R39" i="4"/>
  <c r="Q34" i="4"/>
  <c r="X54" i="4"/>
  <c r="T36" i="4"/>
  <c r="G36" i="4"/>
  <c r="W35" i="4"/>
  <c r="J35" i="4"/>
  <c r="Z34" i="4"/>
  <c r="M34" i="4"/>
  <c r="U33" i="4"/>
  <c r="H33" i="4"/>
  <c r="Z46" i="4"/>
  <c r="M46" i="4"/>
  <c r="T56" i="4"/>
  <c r="G56" i="4"/>
  <c r="W55" i="4"/>
  <c r="J55" i="4"/>
  <c r="Z54" i="4"/>
  <c r="M54" i="4"/>
  <c r="R54" i="4"/>
  <c r="E54" i="4"/>
  <c r="X52" i="4"/>
  <c r="K52" i="4"/>
  <c r="P52" i="4"/>
  <c r="C52" i="4"/>
  <c r="S51" i="4"/>
  <c r="V50" i="4"/>
  <c r="I50" i="4"/>
  <c r="Y49" i="4"/>
  <c r="L49" i="4"/>
  <c r="Q49" i="4"/>
  <c r="D49" i="4"/>
  <c r="T48" i="4"/>
  <c r="G48" i="4"/>
  <c r="H4" i="4"/>
  <c r="J14" i="4"/>
  <c r="M13" i="4"/>
  <c r="E13" i="4"/>
  <c r="H12" i="4"/>
  <c r="K11" i="4"/>
  <c r="C11" i="4"/>
  <c r="F10" i="4"/>
  <c r="I9" i="4"/>
  <c r="L8" i="4"/>
  <c r="D8" i="4"/>
  <c r="G7" i="4"/>
  <c r="J6" i="4"/>
  <c r="M5" i="4"/>
  <c r="E5" i="4"/>
  <c r="I18" i="4"/>
  <c r="K28" i="4"/>
  <c r="C28" i="4"/>
  <c r="F27" i="4"/>
  <c r="I26" i="4"/>
  <c r="L25" i="4"/>
  <c r="D25" i="4"/>
  <c r="G24" i="4"/>
  <c r="J23" i="4"/>
  <c r="M22" i="4"/>
  <c r="E22" i="4"/>
  <c r="H21" i="4"/>
  <c r="K20" i="4"/>
  <c r="C20" i="4"/>
  <c r="F19" i="4"/>
  <c r="D42" i="4"/>
  <c r="G41" i="4"/>
  <c r="J40" i="4"/>
  <c r="M39" i="4"/>
  <c r="H38" i="4"/>
  <c r="C37" i="4"/>
  <c r="E55" i="4"/>
  <c r="G49" i="4"/>
  <c r="Z48" i="4"/>
  <c r="S36" i="4"/>
  <c r="F36" i="4"/>
  <c r="L34" i="4"/>
  <c r="Y34" i="4"/>
  <c r="G33" i="4"/>
  <c r="T33" i="4"/>
  <c r="Y46" i="4"/>
  <c r="L46" i="4"/>
  <c r="Q46" i="4"/>
  <c r="D46" i="4"/>
  <c r="S56" i="4"/>
  <c r="F56" i="4"/>
  <c r="V55" i="4"/>
  <c r="I55" i="4"/>
  <c r="Y54" i="4"/>
  <c r="L54" i="4"/>
  <c r="Q54" i="4"/>
  <c r="D54" i="4"/>
  <c r="T53" i="4"/>
  <c r="G53" i="4"/>
  <c r="Z51" i="4"/>
  <c r="M51" i="4"/>
  <c r="K49" i="4"/>
  <c r="P49" i="4"/>
  <c r="C49" i="4"/>
  <c r="S48" i="4"/>
  <c r="F48" i="4"/>
  <c r="V47" i="4"/>
  <c r="I47" i="4"/>
  <c r="G4" i="4"/>
  <c r="I14" i="4"/>
  <c r="L13" i="4"/>
  <c r="D13" i="4"/>
  <c r="G12" i="4"/>
  <c r="J11" i="4"/>
  <c r="M10" i="4"/>
  <c r="E10" i="4"/>
  <c r="H9" i="4"/>
  <c r="K8" i="4"/>
  <c r="C8" i="4"/>
  <c r="F7" i="4"/>
  <c r="I6" i="4"/>
  <c r="L5" i="4"/>
  <c r="D5" i="4"/>
  <c r="H18" i="4"/>
  <c r="J28" i="4"/>
  <c r="M27" i="4"/>
  <c r="E27" i="4"/>
  <c r="H26" i="4"/>
  <c r="K25" i="4"/>
  <c r="C25" i="4"/>
  <c r="F24" i="4"/>
  <c r="I23" i="4"/>
  <c r="L22" i="4"/>
  <c r="D22" i="4"/>
  <c r="G21" i="4"/>
  <c r="J20" i="4"/>
  <c r="M19" i="4"/>
  <c r="E19" i="4"/>
  <c r="I32" i="4"/>
  <c r="K42" i="4"/>
  <c r="C42" i="4"/>
  <c r="F41" i="4"/>
  <c r="I40" i="4"/>
  <c r="L39" i="4"/>
  <c r="M36" i="4"/>
  <c r="H35" i="4"/>
  <c r="C53" i="4"/>
  <c r="E47" i="4"/>
  <c r="K46" i="4"/>
  <c r="X46" i="4"/>
  <c r="E56" i="4"/>
  <c r="R56" i="4"/>
  <c r="C54" i="4"/>
  <c r="P54" i="4"/>
  <c r="I52" i="4"/>
  <c r="V52" i="4"/>
  <c r="L51" i="4"/>
  <c r="Y51" i="4"/>
  <c r="G50" i="4"/>
  <c r="T50" i="4"/>
  <c r="E48" i="4"/>
  <c r="R48" i="4"/>
  <c r="C4" i="4"/>
  <c r="F4" i="4"/>
  <c r="H14" i="4"/>
  <c r="K13" i="4"/>
  <c r="C13" i="4"/>
  <c r="F12" i="4"/>
  <c r="I11" i="4"/>
  <c r="L10" i="4"/>
  <c r="D10" i="4"/>
  <c r="G9" i="4"/>
  <c r="J8" i="4"/>
  <c r="M7" i="4"/>
  <c r="E7" i="4"/>
  <c r="H6" i="4"/>
  <c r="K5" i="4"/>
  <c r="C5" i="4"/>
  <c r="G18" i="4"/>
  <c r="I28" i="4"/>
  <c r="L27" i="4"/>
  <c r="D27" i="4"/>
  <c r="G26" i="4"/>
  <c r="J25" i="4"/>
  <c r="M24" i="4"/>
  <c r="E24" i="4"/>
  <c r="H23" i="4"/>
  <c r="K22" i="4"/>
  <c r="C22" i="4"/>
  <c r="F21" i="4"/>
  <c r="I20" i="4"/>
  <c r="L19" i="4"/>
  <c r="D19" i="4"/>
  <c r="J56" i="4"/>
  <c r="L50" i="4"/>
  <c r="E37" i="8"/>
  <c r="R37" i="8"/>
  <c r="F34" i="8"/>
  <c r="S34" i="8"/>
  <c r="Y47" i="8"/>
  <c r="P47" i="8"/>
  <c r="G4" i="8"/>
  <c r="J11" i="8"/>
  <c r="K8" i="8"/>
  <c r="I6" i="8"/>
  <c r="Q47" i="8"/>
  <c r="E46" i="8"/>
  <c r="R46" i="8"/>
  <c r="G56" i="8"/>
  <c r="T56" i="8"/>
  <c r="J55" i="8"/>
  <c r="W55" i="8"/>
  <c r="M54" i="8"/>
  <c r="Z54" i="8"/>
  <c r="H53" i="8"/>
  <c r="U53" i="8"/>
  <c r="K52" i="8"/>
  <c r="X52" i="8"/>
  <c r="F51" i="8"/>
  <c r="S51" i="8"/>
  <c r="I50" i="8"/>
  <c r="V50" i="8"/>
  <c r="L49" i="8"/>
  <c r="Y49" i="8"/>
  <c r="D49" i="8"/>
  <c r="Q49" i="8"/>
  <c r="J47" i="8"/>
  <c r="W47" i="8"/>
  <c r="C4" i="8"/>
  <c r="F4" i="8"/>
  <c r="H14" i="8"/>
  <c r="K13" i="8"/>
  <c r="C13" i="8"/>
  <c r="F12" i="8"/>
  <c r="I11" i="8"/>
  <c r="L10" i="8"/>
  <c r="D10" i="8"/>
  <c r="G9" i="8"/>
  <c r="J8" i="8"/>
  <c r="M7" i="8"/>
  <c r="E7" i="8"/>
  <c r="H6" i="8"/>
  <c r="K5" i="8"/>
  <c r="C5" i="8"/>
  <c r="G18" i="8"/>
  <c r="I28" i="8"/>
  <c r="L27" i="8"/>
  <c r="D27" i="8"/>
  <c r="G26" i="8"/>
  <c r="J25" i="8"/>
  <c r="M24" i="8"/>
  <c r="E24" i="8"/>
  <c r="H23" i="8"/>
  <c r="K22" i="8"/>
  <c r="C22" i="8"/>
  <c r="F21" i="8"/>
  <c r="I20" i="8"/>
  <c r="L19" i="8"/>
  <c r="D19" i="8"/>
  <c r="H32" i="8"/>
  <c r="J42" i="8"/>
  <c r="M41" i="8"/>
  <c r="E41" i="8"/>
  <c r="H40" i="8"/>
  <c r="J39" i="8"/>
  <c r="J35" i="8"/>
  <c r="L33" i="8"/>
  <c r="F56" i="8"/>
  <c r="G53" i="8"/>
  <c r="H50" i="8"/>
  <c r="I47" i="8"/>
  <c r="W13" i="8"/>
  <c r="X10" i="8"/>
  <c r="S6" i="8"/>
  <c r="U25" i="8"/>
  <c r="W19" i="8"/>
  <c r="Y38" i="8"/>
  <c r="P33" i="8"/>
  <c r="J38" i="8"/>
  <c r="W38" i="8"/>
  <c r="J50" i="8"/>
  <c r="W50" i="8"/>
  <c r="C8" i="8"/>
  <c r="L37" i="8"/>
  <c r="Q39" i="8"/>
  <c r="D39" i="8"/>
  <c r="T38" i="8"/>
  <c r="G38" i="8"/>
  <c r="W37" i="8"/>
  <c r="J37" i="8"/>
  <c r="Z36" i="8"/>
  <c r="M36" i="8"/>
  <c r="X34" i="8"/>
  <c r="K34" i="8"/>
  <c r="P34" i="8"/>
  <c r="C34" i="8"/>
  <c r="S33" i="8"/>
  <c r="F33" i="8"/>
  <c r="M4" i="8"/>
  <c r="E4" i="8"/>
  <c r="M12" i="8"/>
  <c r="E12" i="8"/>
  <c r="C10" i="8"/>
  <c r="F9" i="8"/>
  <c r="I8" i="8"/>
  <c r="L7" i="8"/>
  <c r="D7" i="8"/>
  <c r="G6" i="8"/>
  <c r="J5" i="8"/>
  <c r="C18" i="8"/>
  <c r="F18" i="8"/>
  <c r="H28" i="8"/>
  <c r="K27" i="8"/>
  <c r="C27" i="8"/>
  <c r="F26" i="8"/>
  <c r="I25" i="8"/>
  <c r="L24" i="8"/>
  <c r="D24" i="8"/>
  <c r="G23" i="8"/>
  <c r="J22" i="8"/>
  <c r="M21" i="8"/>
  <c r="E21" i="8"/>
  <c r="H20" i="8"/>
  <c r="K19" i="8"/>
  <c r="C19" i="8"/>
  <c r="I42" i="8"/>
  <c r="L41" i="8"/>
  <c r="D41" i="8"/>
  <c r="G40" i="8"/>
  <c r="F39" i="8"/>
  <c r="H37" i="8"/>
  <c r="I35" i="8"/>
  <c r="H33" i="8"/>
  <c r="E56" i="8"/>
  <c r="F53" i="8"/>
  <c r="G50" i="8"/>
  <c r="H47" i="8"/>
  <c r="V13" i="8"/>
  <c r="W10" i="8"/>
  <c r="V5" i="8"/>
  <c r="X24" i="8"/>
  <c r="P32" i="8"/>
  <c r="Q38" i="8"/>
  <c r="T46" i="8"/>
  <c r="U51" i="8"/>
  <c r="G39" i="8"/>
  <c r="T39" i="8"/>
  <c r="W53" i="8"/>
  <c r="H56" i="8"/>
  <c r="U56" i="8"/>
  <c r="L52" i="8"/>
  <c r="Y52" i="8"/>
  <c r="K47" i="8"/>
  <c r="I14" i="8"/>
  <c r="M10" i="8"/>
  <c r="S38" i="8"/>
  <c r="F38" i="8"/>
  <c r="V37" i="8"/>
  <c r="I37" i="8"/>
  <c r="Y36" i="8"/>
  <c r="L36" i="8"/>
  <c r="Q36" i="8"/>
  <c r="D36" i="8"/>
  <c r="T35" i="8"/>
  <c r="G35" i="8"/>
  <c r="W34" i="8"/>
  <c r="J34" i="8"/>
  <c r="L4" i="8"/>
  <c r="D4" i="8"/>
  <c r="L12" i="8"/>
  <c r="D12" i="8"/>
  <c r="M9" i="8"/>
  <c r="E9" i="8"/>
  <c r="H8" i="8"/>
  <c r="M18" i="8"/>
  <c r="E18" i="8"/>
  <c r="G28" i="8"/>
  <c r="J27" i="8"/>
  <c r="C24" i="8"/>
  <c r="F23" i="8"/>
  <c r="I22" i="8"/>
  <c r="L21" i="8"/>
  <c r="K41" i="8"/>
  <c r="C41" i="8"/>
  <c r="E39" i="8"/>
  <c r="F35" i="8"/>
  <c r="G33" i="8"/>
  <c r="I55" i="8"/>
  <c r="J52" i="8"/>
  <c r="V56" i="8"/>
  <c r="X50" i="8"/>
  <c r="H36" i="8"/>
  <c r="U36" i="8"/>
  <c r="F46" i="8"/>
  <c r="M49" i="8"/>
  <c r="Z49" i="8"/>
  <c r="D13" i="8"/>
  <c r="F7" i="8"/>
  <c r="W46" i="8"/>
  <c r="J46" i="8"/>
  <c r="Q56" i="8"/>
  <c r="D56" i="8"/>
  <c r="T55" i="8"/>
  <c r="G55" i="8"/>
  <c r="Z53" i="8"/>
  <c r="M53" i="8"/>
  <c r="R53" i="8"/>
  <c r="E53" i="8"/>
  <c r="U52" i="8"/>
  <c r="H52" i="8"/>
  <c r="X51" i="8"/>
  <c r="K51" i="8"/>
  <c r="S50" i="8"/>
  <c r="F50" i="8"/>
  <c r="V49" i="8"/>
  <c r="I49" i="8"/>
  <c r="Q48" i="8"/>
  <c r="D48" i="8"/>
  <c r="T47" i="8"/>
  <c r="G47" i="8"/>
  <c r="K4" i="8"/>
  <c r="M14" i="8"/>
  <c r="E14" i="8"/>
  <c r="H13" i="8"/>
  <c r="K12" i="8"/>
  <c r="C12" i="8"/>
  <c r="F11" i="8"/>
  <c r="I10" i="8"/>
  <c r="L9" i="8"/>
  <c r="D9" i="8"/>
  <c r="G8" i="8"/>
  <c r="J7" i="8"/>
  <c r="M6" i="8"/>
  <c r="E6" i="8"/>
  <c r="H5" i="8"/>
  <c r="L18" i="8"/>
  <c r="D18" i="8"/>
  <c r="F28" i="8"/>
  <c r="I27" i="8"/>
  <c r="L26" i="8"/>
  <c r="D26" i="8"/>
  <c r="G25" i="8"/>
  <c r="J24" i="8"/>
  <c r="M23" i="8"/>
  <c r="E23" i="8"/>
  <c r="H22" i="8"/>
  <c r="K21" i="8"/>
  <c r="C21" i="8"/>
  <c r="F20" i="8"/>
  <c r="I19" i="8"/>
  <c r="M32" i="8"/>
  <c r="E32" i="8"/>
  <c r="G42" i="8"/>
  <c r="J41" i="8"/>
  <c r="M40" i="8"/>
  <c r="E40" i="8"/>
  <c r="C37" i="8"/>
  <c r="M34" i="8"/>
  <c r="D33" i="8"/>
  <c r="H55" i="8"/>
  <c r="I52" i="8"/>
  <c r="J49" i="8"/>
  <c r="M37" i="8"/>
  <c r="Z37" i="8"/>
  <c r="I33" i="8"/>
  <c r="V33" i="8"/>
  <c r="C46" i="8"/>
  <c r="P46" i="8"/>
  <c r="C55" i="8"/>
  <c r="P55" i="8"/>
  <c r="D52" i="8"/>
  <c r="Q52" i="8"/>
  <c r="H48" i="8"/>
  <c r="U48" i="8"/>
  <c r="G12" i="8"/>
  <c r="E10" i="8"/>
  <c r="L5" i="8"/>
  <c r="Z52" i="8"/>
  <c r="V46" i="8"/>
  <c r="I46" i="8"/>
  <c r="X56" i="8"/>
  <c r="K56" i="8"/>
  <c r="C56" i="8"/>
  <c r="S55" i="8"/>
  <c r="F55" i="8"/>
  <c r="V54" i="8"/>
  <c r="I54" i="8"/>
  <c r="Q53" i="8"/>
  <c r="D53" i="8"/>
  <c r="T52" i="8"/>
  <c r="G52" i="8"/>
  <c r="W51" i="8"/>
  <c r="J51" i="8"/>
  <c r="Z50" i="8"/>
  <c r="M50" i="8"/>
  <c r="E50" i="8"/>
  <c r="U49" i="8"/>
  <c r="H49" i="8"/>
  <c r="X48" i="8"/>
  <c r="K48" i="8"/>
  <c r="S47" i="8"/>
  <c r="F47" i="8"/>
  <c r="J4" i="8"/>
  <c r="L14" i="8"/>
  <c r="D14" i="8"/>
  <c r="G13" i="8"/>
  <c r="J12" i="8"/>
  <c r="M11" i="8"/>
  <c r="E11" i="8"/>
  <c r="H10" i="8"/>
  <c r="K9" i="8"/>
  <c r="C9" i="8"/>
  <c r="F8" i="8"/>
  <c r="I7" i="8"/>
  <c r="L6" i="8"/>
  <c r="D6" i="8"/>
  <c r="G5" i="8"/>
  <c r="K18" i="8"/>
  <c r="M28" i="8"/>
  <c r="E28" i="8"/>
  <c r="H27" i="8"/>
  <c r="K26" i="8"/>
  <c r="C26" i="8"/>
  <c r="F25" i="8"/>
  <c r="I24" i="8"/>
  <c r="L23" i="8"/>
  <c r="D23" i="8"/>
  <c r="G22" i="8"/>
  <c r="J21" i="8"/>
  <c r="M20" i="8"/>
  <c r="E20" i="8"/>
  <c r="H19" i="8"/>
  <c r="L32" i="8"/>
  <c r="D32" i="8"/>
  <c r="F42" i="8"/>
  <c r="I41" i="8"/>
  <c r="L40" i="8"/>
  <c r="D40" i="8"/>
  <c r="I38" i="8"/>
  <c r="K36" i="8"/>
  <c r="L34" i="8"/>
  <c r="L46" i="8"/>
  <c r="L54" i="8"/>
  <c r="C49" i="8"/>
  <c r="Z35" i="8"/>
  <c r="Q55" i="8"/>
  <c r="S49" i="8"/>
  <c r="K35" i="8"/>
  <c r="X35" i="8"/>
  <c r="K55" i="8"/>
  <c r="X55" i="8"/>
  <c r="E49" i="8"/>
  <c r="R49" i="8"/>
  <c r="L13" i="8"/>
  <c r="H9" i="8"/>
  <c r="D5" i="8"/>
  <c r="H39" i="8"/>
  <c r="U39" i="8"/>
  <c r="K38" i="8"/>
  <c r="X38" i="8"/>
  <c r="C38" i="8"/>
  <c r="P38" i="8"/>
  <c r="F37" i="8"/>
  <c r="S37" i="8"/>
  <c r="I36" i="8"/>
  <c r="V36" i="8"/>
  <c r="L35" i="8"/>
  <c r="Y35" i="8"/>
  <c r="D35" i="8"/>
  <c r="Q35" i="8"/>
  <c r="G34" i="8"/>
  <c r="T34" i="8"/>
  <c r="J33" i="8"/>
  <c r="W33" i="8"/>
  <c r="W56" i="8"/>
  <c r="J56" i="8"/>
  <c r="Z55" i="8"/>
  <c r="M55" i="8"/>
  <c r="R55" i="8"/>
  <c r="E55" i="8"/>
  <c r="U54" i="8"/>
  <c r="H54" i="8"/>
  <c r="P53" i="8"/>
  <c r="C53" i="8"/>
  <c r="S52" i="8"/>
  <c r="F52" i="8"/>
  <c r="I51" i="8"/>
  <c r="Y50" i="8"/>
  <c r="L50" i="8"/>
  <c r="Q50" i="8"/>
  <c r="D50" i="8"/>
  <c r="T49" i="8"/>
  <c r="G49" i="8"/>
  <c r="W48" i="8"/>
  <c r="J48" i="8"/>
  <c r="R47" i="8"/>
  <c r="E47" i="8"/>
  <c r="I4" i="8"/>
  <c r="K14" i="8"/>
  <c r="C14" i="8"/>
  <c r="F13" i="8"/>
  <c r="I12" i="8"/>
  <c r="L11" i="8"/>
  <c r="D11" i="8"/>
  <c r="G10" i="8"/>
  <c r="J9" i="8"/>
  <c r="M8" i="8"/>
  <c r="E8" i="8"/>
  <c r="H7" i="8"/>
  <c r="K6" i="8"/>
  <c r="C6" i="8"/>
  <c r="F5" i="8"/>
  <c r="J18" i="8"/>
  <c r="L28" i="8"/>
  <c r="D28" i="8"/>
  <c r="G27" i="8"/>
  <c r="J26" i="8"/>
  <c r="M25" i="8"/>
  <c r="E25" i="8"/>
  <c r="H24" i="8"/>
  <c r="K23" i="8"/>
  <c r="C23" i="8"/>
  <c r="F22" i="8"/>
  <c r="I21" i="8"/>
  <c r="L20" i="8"/>
  <c r="D20" i="8"/>
  <c r="G19" i="8"/>
  <c r="K32" i="8"/>
  <c r="H41" i="8"/>
  <c r="K40" i="8"/>
  <c r="C40" i="8"/>
  <c r="H38" i="8"/>
  <c r="G36" i="8"/>
  <c r="I34" i="8"/>
  <c r="K54" i="8"/>
  <c r="M48" i="8"/>
  <c r="R35" i="8"/>
  <c r="T54" i="8"/>
  <c r="V48" i="8"/>
  <c r="R19" i="7"/>
  <c r="E19" i="7"/>
  <c r="C10" i="7"/>
  <c r="U18" i="7"/>
  <c r="F6" i="7"/>
  <c r="S6" i="7"/>
  <c r="Q19" i="7"/>
  <c r="D19" i="7"/>
  <c r="Y46" i="7"/>
  <c r="L46" i="7"/>
  <c r="V55" i="7"/>
  <c r="I55" i="7"/>
  <c r="X49" i="7"/>
  <c r="K49" i="7"/>
  <c r="V47" i="7"/>
  <c r="I47" i="7"/>
  <c r="M9" i="7"/>
  <c r="D7" i="7"/>
  <c r="J55" i="7"/>
  <c r="L49" i="7"/>
  <c r="T26" i="7"/>
  <c r="D9" i="7"/>
  <c r="Q9" i="7"/>
  <c r="G8" i="7"/>
  <c r="T8" i="7"/>
  <c r="J7" i="7"/>
  <c r="W7" i="7"/>
  <c r="M6" i="7"/>
  <c r="Z6" i="7"/>
  <c r="E6" i="7"/>
  <c r="R6" i="7"/>
  <c r="H5" i="7"/>
  <c r="U5" i="7"/>
  <c r="X46" i="7"/>
  <c r="K46" i="7"/>
  <c r="Z56" i="7"/>
  <c r="M56" i="7"/>
  <c r="E56" i="7"/>
  <c r="X54" i="7"/>
  <c r="K54" i="7"/>
  <c r="P54" i="7"/>
  <c r="C54" i="7"/>
  <c r="S53" i="7"/>
  <c r="F53" i="7"/>
  <c r="Y51" i="7"/>
  <c r="L51" i="7"/>
  <c r="Q51" i="7"/>
  <c r="D51" i="7"/>
  <c r="Z48" i="7"/>
  <c r="M48" i="7"/>
  <c r="R48" i="7"/>
  <c r="E48" i="7"/>
  <c r="U47" i="7"/>
  <c r="H47" i="7"/>
  <c r="M4" i="7"/>
  <c r="E4" i="7"/>
  <c r="G14" i="7"/>
  <c r="J13" i="7"/>
  <c r="M12" i="7"/>
  <c r="E12" i="7"/>
  <c r="H11" i="7"/>
  <c r="K10" i="7"/>
  <c r="L9" i="7"/>
  <c r="I8" i="7"/>
  <c r="L6" i="7"/>
  <c r="C18" i="7"/>
  <c r="D28" i="7"/>
  <c r="C26" i="7"/>
  <c r="D24" i="7"/>
  <c r="F22" i="7"/>
  <c r="E20" i="7"/>
  <c r="C46" i="7"/>
  <c r="C55" i="7"/>
  <c r="D52" i="7"/>
  <c r="E49" i="7"/>
  <c r="U9" i="7"/>
  <c r="V6" i="7"/>
  <c r="W28" i="7"/>
  <c r="X25" i="7"/>
  <c r="Y22" i="7"/>
  <c r="S50" i="7"/>
  <c r="W20" i="7"/>
  <c r="J20" i="7"/>
  <c r="V23" i="7"/>
  <c r="H8" i="7"/>
  <c r="U8" i="7"/>
  <c r="C7" i="7"/>
  <c r="P7" i="7"/>
  <c r="V20" i="7"/>
  <c r="I20" i="7"/>
  <c r="Q46" i="7"/>
  <c r="D46" i="7"/>
  <c r="Y54" i="7"/>
  <c r="Z51" i="7"/>
  <c r="M51" i="7"/>
  <c r="U50" i="7"/>
  <c r="H50" i="7"/>
  <c r="G22" i="7"/>
  <c r="T18" i="7"/>
  <c r="M18" i="7"/>
  <c r="Z18" i="7"/>
  <c r="E18" i="7"/>
  <c r="R18" i="7"/>
  <c r="G28" i="7"/>
  <c r="T28" i="7"/>
  <c r="J27" i="7"/>
  <c r="W27" i="7"/>
  <c r="M26" i="7"/>
  <c r="Z26" i="7"/>
  <c r="E26" i="7"/>
  <c r="R26" i="7"/>
  <c r="H25" i="7"/>
  <c r="U25" i="7"/>
  <c r="K24" i="7"/>
  <c r="X24" i="7"/>
  <c r="C24" i="7"/>
  <c r="P24" i="7"/>
  <c r="F23" i="7"/>
  <c r="S23" i="7"/>
  <c r="I22" i="7"/>
  <c r="V22" i="7"/>
  <c r="L21" i="7"/>
  <c r="Y21" i="7"/>
  <c r="D21" i="7"/>
  <c r="Q21" i="7"/>
  <c r="T20" i="7"/>
  <c r="G20" i="7"/>
  <c r="W46" i="7"/>
  <c r="J46" i="7"/>
  <c r="Y56" i="7"/>
  <c r="L56" i="7"/>
  <c r="G55" i="7"/>
  <c r="T55" i="7"/>
  <c r="Z53" i="7"/>
  <c r="M53" i="7"/>
  <c r="X51" i="7"/>
  <c r="K51" i="7"/>
  <c r="P51" i="7"/>
  <c r="C51" i="7"/>
  <c r="I49" i="7"/>
  <c r="V49" i="7"/>
  <c r="Y48" i="7"/>
  <c r="Q48" i="7"/>
  <c r="D48" i="7"/>
  <c r="L4" i="7"/>
  <c r="D4" i="7"/>
  <c r="F14" i="7"/>
  <c r="I13" i="7"/>
  <c r="L12" i="7"/>
  <c r="D12" i="7"/>
  <c r="G11" i="7"/>
  <c r="J10" i="7"/>
  <c r="K9" i="7"/>
  <c r="F8" i="7"/>
  <c r="K6" i="7"/>
  <c r="K18" i="7"/>
  <c r="K27" i="7"/>
  <c r="M25" i="7"/>
  <c r="L23" i="7"/>
  <c r="M21" i="7"/>
  <c r="D20" i="7"/>
  <c r="M46" i="7"/>
  <c r="M54" i="7"/>
  <c r="D49" i="7"/>
  <c r="U6" i="7"/>
  <c r="V28" i="7"/>
  <c r="W25" i="7"/>
  <c r="X22" i="7"/>
  <c r="W49" i="7"/>
  <c r="K7" i="7"/>
  <c r="X7" i="7"/>
  <c r="S21" i="7"/>
  <c r="F21" i="7"/>
  <c r="S56" i="7"/>
  <c r="F56" i="7"/>
  <c r="T53" i="7"/>
  <c r="G53" i="7"/>
  <c r="R51" i="7"/>
  <c r="E51" i="7"/>
  <c r="S48" i="7"/>
  <c r="F48" i="7"/>
  <c r="K52" i="7"/>
  <c r="U23" i="7"/>
  <c r="L18" i="7"/>
  <c r="Y18" i="7"/>
  <c r="D18" i="7"/>
  <c r="Q18" i="7"/>
  <c r="F28" i="7"/>
  <c r="S28" i="7"/>
  <c r="I27" i="7"/>
  <c r="V27" i="7"/>
  <c r="L26" i="7"/>
  <c r="Y26" i="7"/>
  <c r="D26" i="7"/>
  <c r="Q26" i="7"/>
  <c r="G25" i="7"/>
  <c r="T25" i="7"/>
  <c r="J24" i="7"/>
  <c r="W24" i="7"/>
  <c r="M23" i="7"/>
  <c r="Z23" i="7"/>
  <c r="E23" i="7"/>
  <c r="R23" i="7"/>
  <c r="H22" i="7"/>
  <c r="U22" i="7"/>
  <c r="K21" i="7"/>
  <c r="X21" i="7"/>
  <c r="C21" i="7"/>
  <c r="P21" i="7"/>
  <c r="I19" i="7"/>
  <c r="V19" i="7"/>
  <c r="V46" i="7"/>
  <c r="X56" i="7"/>
  <c r="K56" i="7"/>
  <c r="P56" i="7"/>
  <c r="C56" i="7"/>
  <c r="F55" i="7"/>
  <c r="V54" i="7"/>
  <c r="I54" i="7"/>
  <c r="Y53" i="7"/>
  <c r="L53" i="7"/>
  <c r="Q53" i="7"/>
  <c r="D53" i="7"/>
  <c r="T52" i="7"/>
  <c r="G52" i="7"/>
  <c r="W51" i="7"/>
  <c r="Z50" i="7"/>
  <c r="M50" i="7"/>
  <c r="R50" i="7"/>
  <c r="E50" i="7"/>
  <c r="X48" i="7"/>
  <c r="K48" i="7"/>
  <c r="P48" i="7"/>
  <c r="C48" i="7"/>
  <c r="S47" i="7"/>
  <c r="F47" i="7"/>
  <c r="K4" i="7"/>
  <c r="M14" i="7"/>
  <c r="E14" i="7"/>
  <c r="H13" i="7"/>
  <c r="K12" i="7"/>
  <c r="C12" i="7"/>
  <c r="F11" i="7"/>
  <c r="I10" i="7"/>
  <c r="J9" i="7"/>
  <c r="E8" i="7"/>
  <c r="G6" i="7"/>
  <c r="J18" i="7"/>
  <c r="H27" i="7"/>
  <c r="I25" i="7"/>
  <c r="K23" i="7"/>
  <c r="J21" i="7"/>
  <c r="K19" i="7"/>
  <c r="F46" i="7"/>
  <c r="F54" i="7"/>
  <c r="G51" i="7"/>
  <c r="H48" i="7"/>
  <c r="X8" i="7"/>
  <c r="Y5" i="7"/>
  <c r="Z27" i="7"/>
  <c r="P25" i="7"/>
  <c r="Q22" i="7"/>
  <c r="T47" i="7"/>
  <c r="Q54" i="7"/>
  <c r="D54" i="7"/>
  <c r="F25" i="7"/>
  <c r="G23" i="7"/>
  <c r="I21" i="7"/>
  <c r="H19" i="7"/>
  <c r="E46" i="7"/>
  <c r="E54" i="7"/>
  <c r="F51" i="7"/>
  <c r="G48" i="7"/>
  <c r="X5" i="7"/>
  <c r="Y27" i="7"/>
  <c r="Z24" i="7"/>
  <c r="P22" i="7"/>
  <c r="Z19" i="7"/>
  <c r="M19" i="7"/>
  <c r="U26" i="7"/>
  <c r="E9" i="7"/>
  <c r="R9" i="7"/>
  <c r="V9" i="7"/>
  <c r="I9" i="7"/>
  <c r="Q8" i="7"/>
  <c r="D8" i="7"/>
  <c r="W6" i="7"/>
  <c r="J6" i="7"/>
  <c r="Z5" i="7"/>
  <c r="M5" i="7"/>
  <c r="U46" i="7"/>
  <c r="H46" i="7"/>
  <c r="Z55" i="7"/>
  <c r="M55" i="7"/>
  <c r="U54" i="7"/>
  <c r="P53" i="7"/>
  <c r="C53" i="7"/>
  <c r="V51" i="7"/>
  <c r="I51" i="7"/>
  <c r="Q50" i="7"/>
  <c r="D50" i="7"/>
  <c r="W48" i="7"/>
  <c r="R47" i="7"/>
  <c r="E47" i="7"/>
  <c r="T46" i="7"/>
  <c r="G46" i="7"/>
  <c r="V56" i="7"/>
  <c r="I56" i="7"/>
  <c r="Y55" i="7"/>
  <c r="L55" i="7"/>
  <c r="Q55" i="7"/>
  <c r="D55" i="7"/>
  <c r="W53" i="7"/>
  <c r="J53" i="7"/>
  <c r="Z52" i="7"/>
  <c r="M52" i="7"/>
  <c r="R52" i="7"/>
  <c r="U51" i="7"/>
  <c r="H51" i="7"/>
  <c r="X50" i="7"/>
  <c r="K50" i="7"/>
  <c r="P50" i="7"/>
  <c r="C50" i="7"/>
  <c r="S49" i="7"/>
  <c r="F49" i="7"/>
  <c r="Y47" i="7"/>
  <c r="L47" i="7"/>
  <c r="Q47" i="7"/>
  <c r="D47" i="7"/>
  <c r="I4" i="7"/>
  <c r="K14" i="7"/>
  <c r="C14" i="7"/>
  <c r="F13" i="7"/>
  <c r="I12" i="7"/>
  <c r="L11" i="7"/>
  <c r="D11" i="7"/>
  <c r="G10" i="7"/>
  <c r="F9" i="7"/>
  <c r="L7" i="7"/>
  <c r="C6" i="7"/>
  <c r="M28" i="7"/>
  <c r="C27" i="7"/>
  <c r="E25" i="7"/>
  <c r="D23" i="7"/>
  <c r="E21" i="7"/>
  <c r="G19" i="7"/>
  <c r="I53" i="7"/>
  <c r="K47" i="7"/>
  <c r="P8" i="7"/>
  <c r="Q5" i="7"/>
  <c r="R27" i="7"/>
  <c r="S24" i="7"/>
  <c r="S20" i="7"/>
  <c r="Q56" i="7"/>
  <c r="T21" i="7"/>
  <c r="G21" i="7"/>
  <c r="I5" i="7"/>
  <c r="V5" i="7"/>
  <c r="Y19" i="7"/>
  <c r="L19" i="7"/>
  <c r="S10" i="7"/>
  <c r="F10" i="7"/>
  <c r="Y8" i="7"/>
  <c r="L8" i="7"/>
  <c r="T7" i="7"/>
  <c r="G7" i="7"/>
  <c r="R5" i="7"/>
  <c r="E5" i="7"/>
  <c r="R55" i="7"/>
  <c r="E55" i="7"/>
  <c r="X53" i="7"/>
  <c r="K53" i="7"/>
  <c r="S52" i="7"/>
  <c r="F52" i="7"/>
  <c r="T49" i="7"/>
  <c r="G49" i="7"/>
  <c r="Z47" i="7"/>
  <c r="M47" i="7"/>
  <c r="V18" i="7"/>
  <c r="I18" i="7"/>
  <c r="X28" i="7"/>
  <c r="K28" i="7"/>
  <c r="P28" i="7"/>
  <c r="C28" i="7"/>
  <c r="S27" i="7"/>
  <c r="F27" i="7"/>
  <c r="V26" i="7"/>
  <c r="I26" i="7"/>
  <c r="Y25" i="7"/>
  <c r="L25" i="7"/>
  <c r="Q25" i="7"/>
  <c r="D25" i="7"/>
  <c r="T24" i="7"/>
  <c r="G24" i="7"/>
  <c r="W23" i="7"/>
  <c r="J23" i="7"/>
  <c r="Z22" i="7"/>
  <c r="M22" i="7"/>
  <c r="R22" i="7"/>
  <c r="E22" i="7"/>
  <c r="U21" i="7"/>
  <c r="H21" i="7"/>
  <c r="X20" i="7"/>
  <c r="K20" i="7"/>
  <c r="P20" i="7"/>
  <c r="C20" i="7"/>
  <c r="S19" i="7"/>
  <c r="F19" i="7"/>
  <c r="H4" i="7"/>
  <c r="J14" i="7"/>
  <c r="M13" i="7"/>
  <c r="E13" i="7"/>
  <c r="H12" i="7"/>
  <c r="K11" i="7"/>
  <c r="C11" i="7"/>
  <c r="C9" i="7"/>
  <c r="I7" i="7"/>
  <c r="J5" i="7"/>
  <c r="L28" i="7"/>
  <c r="K26" i="7"/>
  <c r="L24" i="7"/>
  <c r="C23" i="7"/>
  <c r="M20" i="7"/>
  <c r="C19" i="7"/>
  <c r="G56" i="7"/>
  <c r="H53" i="7"/>
  <c r="I50" i="7"/>
  <c r="J47" i="7"/>
  <c r="P5" i="7"/>
  <c r="Q27" i="7"/>
  <c r="R24" i="7"/>
  <c r="W19" i="7"/>
  <c r="U55" i="7"/>
  <c r="G42" i="7"/>
  <c r="J41" i="7"/>
  <c r="M40" i="7"/>
  <c r="E40" i="7"/>
  <c r="H39" i="7"/>
  <c r="K38" i="7"/>
  <c r="I36" i="7"/>
  <c r="L35" i="7"/>
  <c r="D35" i="7"/>
  <c r="G34" i="7"/>
  <c r="J33" i="7"/>
  <c r="K32" i="7"/>
  <c r="K3" i="1"/>
  <c r="C38" i="7" l="1"/>
  <c r="M38" i="8"/>
  <c r="J32" i="4"/>
  <c r="E34" i="4"/>
  <c r="L41" i="7"/>
  <c r="W38" i="4"/>
  <c r="D37" i="8"/>
  <c r="J42" i="4"/>
  <c r="F33" i="4"/>
  <c r="K37" i="4"/>
  <c r="I34" i="4"/>
  <c r="M42" i="8"/>
  <c r="K39" i="8"/>
  <c r="G32" i="8"/>
  <c r="E35" i="4"/>
  <c r="G40" i="4"/>
  <c r="L36" i="4"/>
  <c r="T37" i="8"/>
  <c r="X32" i="4"/>
  <c r="C38" i="4"/>
  <c r="F32" i="8"/>
  <c r="M33" i="8"/>
  <c r="E36" i="8"/>
  <c r="C33" i="4"/>
  <c r="J36" i="4"/>
  <c r="Q39" i="4"/>
  <c r="H56" i="7"/>
  <c r="H49" i="7"/>
  <c r="L53" i="8"/>
  <c r="Z46" i="8"/>
  <c r="U47" i="4"/>
  <c r="D55" i="4"/>
  <c r="C48" i="8"/>
  <c r="S54" i="8"/>
  <c r="E51" i="4"/>
  <c r="U52" i="7"/>
  <c r="J52" i="7"/>
  <c r="J54" i="8"/>
  <c r="P52" i="8"/>
  <c r="F49" i="4"/>
  <c r="P51" i="4"/>
  <c r="Y56" i="4"/>
  <c r="G50" i="7"/>
  <c r="P50" i="8"/>
  <c r="D50" i="4"/>
  <c r="L51" i="8"/>
  <c r="Y55" i="8"/>
  <c r="L48" i="8"/>
  <c r="S53" i="4"/>
  <c r="E46" i="4"/>
  <c r="M55" i="4"/>
  <c r="H46" i="8"/>
  <c r="K49" i="8"/>
  <c r="J52" i="4"/>
  <c r="L52" i="4"/>
  <c r="D53" i="4"/>
  <c r="S47" i="4"/>
  <c r="J50" i="7"/>
  <c r="K46" i="8"/>
  <c r="AC4" i="8" a="1"/>
  <c r="AF6" i="8" s="1"/>
  <c r="AS6" i="8" s="1"/>
  <c r="AC18" i="4" a="1"/>
  <c r="AC18" i="4" s="1"/>
  <c r="AP18" i="4" s="1"/>
  <c r="D18" i="9" s="1"/>
  <c r="AC18" i="7" a="1"/>
  <c r="AK23" i="7" s="1"/>
  <c r="AX23" i="7" s="1"/>
  <c r="Y23" i="9" s="1"/>
  <c r="AC18" i="8" a="1"/>
  <c r="AH24" i="8" s="1"/>
  <c r="AU24" i="8" s="1"/>
  <c r="AC4" i="7" a="1"/>
  <c r="AI14" i="7" s="1"/>
  <c r="AV14" i="7" s="1"/>
  <c r="W14" i="9" s="1"/>
  <c r="AC4" i="4" a="1"/>
  <c r="AH4" i="4" s="1"/>
  <c r="AU4" i="4" s="1"/>
  <c r="I4" i="9" s="1"/>
  <c r="R48" i="8"/>
  <c r="E48" i="8"/>
  <c r="C52" i="7"/>
  <c r="C49" i="7"/>
  <c r="M47" i="8"/>
  <c r="K53" i="8"/>
  <c r="Q46" i="8"/>
  <c r="D46" i="8"/>
  <c r="R51" i="8"/>
  <c r="E51" i="8"/>
  <c r="P54" i="8"/>
  <c r="C54" i="8"/>
  <c r="Y52" i="7"/>
  <c r="L52" i="7"/>
  <c r="J54" i="4"/>
  <c r="E53" i="7"/>
  <c r="R53" i="7"/>
  <c r="I52" i="7"/>
  <c r="V52" i="7"/>
  <c r="P47" i="7"/>
  <c r="C47" i="7"/>
  <c r="I48" i="7"/>
  <c r="G54" i="7"/>
  <c r="J54" i="7"/>
  <c r="T48" i="8"/>
  <c r="R54" i="8"/>
  <c r="J49" i="4"/>
  <c r="J47" i="4"/>
  <c r="H53" i="4"/>
  <c r="L50" i="7"/>
  <c r="V53" i="8"/>
  <c r="H50" i="4"/>
  <c r="Q56" i="4"/>
  <c r="D56" i="4"/>
  <c r="S50" i="4"/>
  <c r="F50" i="4"/>
  <c r="Z56" i="8"/>
  <c r="M56" i="8"/>
  <c r="Q51" i="8"/>
  <c r="D51" i="8"/>
  <c r="X55" i="7"/>
  <c r="K55" i="7"/>
  <c r="Z49" i="7"/>
  <c r="M49" i="7"/>
  <c r="J56" i="7"/>
  <c r="C51" i="8"/>
  <c r="L56" i="8"/>
  <c r="H55" i="4"/>
  <c r="H51" i="4"/>
  <c r="G46" i="4"/>
  <c r="Q54" i="8"/>
  <c r="D54" i="8"/>
  <c r="S48" i="8"/>
  <c r="F48" i="8"/>
  <c r="U54" i="4"/>
  <c r="H54" i="4"/>
  <c r="W48" i="4"/>
  <c r="J48" i="4"/>
  <c r="M51" i="8"/>
  <c r="R52" i="8"/>
  <c r="T51" i="8"/>
  <c r="E49" i="4"/>
  <c r="C55" i="4"/>
  <c r="E53" i="4"/>
  <c r="M56" i="4"/>
  <c r="Z56" i="4"/>
  <c r="D51" i="4"/>
  <c r="Q51" i="4"/>
  <c r="S52" i="4"/>
  <c r="F52" i="4"/>
  <c r="X41" i="7"/>
  <c r="K41" i="7"/>
  <c r="E32" i="7"/>
  <c r="R32" i="7"/>
  <c r="S41" i="8"/>
  <c r="F41" i="8"/>
  <c r="E36" i="7"/>
  <c r="R36" i="7"/>
  <c r="E37" i="4"/>
  <c r="L33" i="4"/>
  <c r="T32" i="7"/>
  <c r="G32" i="7"/>
  <c r="P41" i="7"/>
  <c r="C41" i="7"/>
  <c r="R35" i="7"/>
  <c r="E35" i="7"/>
  <c r="J37" i="4"/>
  <c r="W37" i="4"/>
  <c r="Y42" i="8"/>
  <c r="L42" i="8"/>
  <c r="V40" i="8"/>
  <c r="I40" i="8"/>
  <c r="Q40" i="7"/>
  <c r="D40" i="7"/>
  <c r="S34" i="7"/>
  <c r="F34" i="7"/>
  <c r="Y37" i="7"/>
  <c r="L37" i="7"/>
  <c r="L42" i="7"/>
  <c r="Y42" i="7"/>
  <c r="C37" i="7"/>
  <c r="P37" i="7"/>
  <c r="V36" i="4"/>
  <c r="I36" i="4"/>
  <c r="S41" i="7"/>
  <c r="F41" i="7"/>
  <c r="U35" i="7"/>
  <c r="H35" i="7"/>
  <c r="U40" i="7"/>
  <c r="H40" i="7"/>
  <c r="J34" i="7"/>
  <c r="W34" i="7"/>
  <c r="Q41" i="7"/>
  <c r="D41" i="7"/>
  <c r="C42" i="7"/>
  <c r="P42" i="7"/>
  <c r="G38" i="4"/>
  <c r="Y38" i="4"/>
  <c r="L38" i="4"/>
  <c r="P41" i="4"/>
  <c r="C41" i="4"/>
  <c r="S40" i="7"/>
  <c r="F40" i="7"/>
  <c r="U34" i="7"/>
  <c r="H34" i="7"/>
  <c r="Q42" i="8"/>
  <c r="D42" i="8"/>
  <c r="S36" i="8"/>
  <c r="F36" i="8"/>
  <c r="Y39" i="8"/>
  <c r="L39" i="8"/>
  <c r="T39" i="7"/>
  <c r="G39" i="7"/>
  <c r="V33" i="7"/>
  <c r="I33" i="7"/>
  <c r="Z42" i="7"/>
  <c r="M42" i="7"/>
  <c r="Q37" i="7"/>
  <c r="D37" i="7"/>
  <c r="Q42" i="7"/>
  <c r="D42" i="7"/>
  <c r="S36" i="7"/>
  <c r="F36" i="7"/>
  <c r="I40" i="7"/>
  <c r="V40" i="7"/>
  <c r="K34" i="7"/>
  <c r="X34" i="7"/>
  <c r="X39" i="7"/>
  <c r="K39" i="7"/>
  <c r="M33" i="7"/>
  <c r="Z33" i="7"/>
  <c r="S32" i="4"/>
  <c r="F32" i="4"/>
  <c r="Q38" i="4"/>
  <c r="D38" i="4"/>
  <c r="X37" i="7"/>
  <c r="K37" i="7"/>
  <c r="E41" i="7"/>
  <c r="R41" i="7"/>
  <c r="P35" i="8"/>
  <c r="M35" i="4"/>
  <c r="R34" i="8"/>
  <c r="E34" i="8"/>
  <c r="V39" i="7"/>
  <c r="I39" i="7"/>
  <c r="X33" i="7"/>
  <c r="K33" i="7"/>
  <c r="E36" i="4"/>
  <c r="R36" i="4"/>
  <c r="T41" i="8"/>
  <c r="G41" i="8"/>
  <c r="W38" i="7"/>
  <c r="J38" i="7"/>
  <c r="R42" i="7"/>
  <c r="E42" i="7"/>
  <c r="G36" i="7"/>
  <c r="T36" i="7"/>
  <c r="G41" i="7"/>
  <c r="T41" i="7"/>
  <c r="V35" i="7"/>
  <c r="I35" i="7"/>
  <c r="F40" i="8"/>
  <c r="S40" i="8"/>
  <c r="H34" i="8"/>
  <c r="U34" i="8"/>
  <c r="Y39" i="7"/>
  <c r="L39" i="7"/>
  <c r="P34" i="7"/>
  <c r="C34" i="7"/>
  <c r="C39" i="7"/>
  <c r="P39" i="7"/>
  <c r="E33" i="7"/>
  <c r="R33" i="7"/>
  <c r="W39" i="7"/>
  <c r="J39" i="7"/>
  <c r="X41" i="4"/>
  <c r="K41" i="4"/>
  <c r="D40" i="4"/>
  <c r="Q40" i="4"/>
  <c r="Y40" i="7"/>
  <c r="L40" i="7"/>
  <c r="V38" i="7"/>
  <c r="I38" i="7"/>
  <c r="G40" i="7"/>
  <c r="T40" i="7"/>
  <c r="G39" i="4"/>
  <c r="R38" i="8"/>
  <c r="E38" i="8"/>
  <c r="U37" i="7"/>
  <c r="H37" i="7"/>
  <c r="Y38" i="7"/>
  <c r="L38" i="7"/>
  <c r="P33" i="7"/>
  <c r="C33" i="7"/>
  <c r="W40" i="8"/>
  <c r="J40" i="8"/>
  <c r="Y32" i="7"/>
  <c r="L32" i="7"/>
  <c r="Z37" i="7"/>
  <c r="M37" i="7"/>
  <c r="U41" i="7"/>
  <c r="H41" i="7"/>
  <c r="W35" i="7"/>
  <c r="J35" i="7"/>
  <c r="W40" i="7"/>
  <c r="J40" i="7"/>
  <c r="L34" i="7"/>
  <c r="Y34" i="7"/>
  <c r="E40" i="4"/>
  <c r="R40" i="4"/>
  <c r="I39" i="8"/>
  <c r="V39" i="8"/>
  <c r="K33" i="8"/>
  <c r="X33" i="8"/>
  <c r="D39" i="7"/>
  <c r="Q39" i="7"/>
  <c r="S33" i="7"/>
  <c r="F33" i="7"/>
  <c r="S38" i="7"/>
  <c r="F38" i="7"/>
  <c r="E42" i="4"/>
  <c r="R42" i="4"/>
  <c r="E42" i="8"/>
  <c r="H42" i="8"/>
  <c r="H35" i="8"/>
  <c r="K37" i="8"/>
  <c r="P36" i="7"/>
  <c r="C36" i="7"/>
  <c r="C32" i="7"/>
  <c r="P32" i="7"/>
  <c r="Q38" i="7"/>
  <c r="D38" i="7"/>
  <c r="X36" i="7"/>
  <c r="K36" i="7"/>
  <c r="X34" i="4"/>
  <c r="K34" i="4"/>
  <c r="Z39" i="8"/>
  <c r="M39" i="8"/>
  <c r="Q34" i="8"/>
  <c r="D34" i="8"/>
  <c r="V32" i="8"/>
  <c r="I32" i="8"/>
  <c r="D32" i="7"/>
  <c r="Q32" i="7"/>
  <c r="E37" i="7"/>
  <c r="R37" i="7"/>
  <c r="X40" i="7"/>
  <c r="K40" i="7"/>
  <c r="Z34" i="7"/>
  <c r="M34" i="7"/>
  <c r="Z39" i="7"/>
  <c r="M39" i="7"/>
  <c r="Q34" i="7"/>
  <c r="D34" i="7"/>
  <c r="T38" i="7"/>
  <c r="G38" i="7"/>
  <c r="U32" i="7"/>
  <c r="H32" i="7"/>
  <c r="V37" i="7"/>
  <c r="I37" i="7"/>
  <c r="V39" i="4"/>
  <c r="I39" i="4"/>
  <c r="P32" i="4"/>
  <c r="C32" i="4"/>
  <c r="Q33" i="7"/>
  <c r="D33" i="7"/>
  <c r="E33" i="8"/>
  <c r="C39" i="8"/>
  <c r="F34" i="4"/>
  <c r="Q36" i="4"/>
  <c r="M41" i="4"/>
  <c r="L33" i="7"/>
  <c r="Y33" i="7"/>
  <c r="S32" i="7"/>
  <c r="F32" i="7"/>
  <c r="T37" i="7"/>
  <c r="G37" i="7"/>
  <c r="F35" i="7"/>
  <c r="S35" i="7"/>
  <c r="X42" i="8"/>
  <c r="K42" i="8"/>
  <c r="S42" i="7"/>
  <c r="F42" i="7"/>
  <c r="U36" i="7"/>
  <c r="H36" i="7"/>
  <c r="P40" i="7"/>
  <c r="C40" i="7"/>
  <c r="R34" i="7"/>
  <c r="E34" i="7"/>
  <c r="R39" i="7"/>
  <c r="E39" i="7"/>
  <c r="T33" i="7"/>
  <c r="G33" i="7"/>
  <c r="I32" i="7"/>
  <c r="V32" i="7"/>
  <c r="J37" i="7"/>
  <c r="W37" i="7"/>
  <c r="W42" i="7"/>
  <c r="J42" i="7"/>
  <c r="Y36" i="7"/>
  <c r="L36" i="7"/>
  <c r="Z35" i="7"/>
  <c r="M35" i="7"/>
  <c r="W32" i="8"/>
  <c r="J32" i="8"/>
  <c r="P35" i="7"/>
  <c r="C35" i="7"/>
  <c r="W32" i="7"/>
  <c r="J32" i="7"/>
  <c r="T35" i="7"/>
  <c r="G35" i="7"/>
  <c r="F37" i="7"/>
  <c r="W36" i="8"/>
  <c r="L42" i="4"/>
  <c r="E32" i="4"/>
  <c r="J39" i="4"/>
  <c r="R38" i="7"/>
  <c r="E38" i="7"/>
  <c r="U42" i="7"/>
  <c r="H42" i="7"/>
  <c r="W36" i="7"/>
  <c r="J36" i="7"/>
  <c r="I34" i="7"/>
  <c r="V34" i="7"/>
  <c r="Z32" i="7"/>
  <c r="M32" i="7"/>
  <c r="P42" i="8"/>
  <c r="C42" i="8"/>
  <c r="V41" i="7"/>
  <c r="I41" i="7"/>
  <c r="X35" i="7"/>
  <c r="K35" i="7"/>
  <c r="S39" i="7"/>
  <c r="F39" i="7"/>
  <c r="U33" i="7"/>
  <c r="H33" i="7"/>
  <c r="U38" i="7"/>
  <c r="H38" i="7"/>
  <c r="M32" i="4"/>
  <c r="Z32" i="4"/>
  <c r="X42" i="7"/>
  <c r="K42" i="7"/>
  <c r="Z36" i="7"/>
  <c r="M36" i="7"/>
  <c r="Z41" i="7"/>
  <c r="M41" i="7"/>
  <c r="Q36" i="7"/>
  <c r="D36" i="7"/>
  <c r="T37" i="4"/>
  <c r="G37" i="4"/>
  <c r="AM23" i="8"/>
  <c r="AZ23" i="8" s="1"/>
  <c r="AE24" i="8"/>
  <c r="AR24" i="8" s="1"/>
  <c r="AI25" i="8"/>
  <c r="AV25" i="8" s="1"/>
  <c r="AG19" i="8"/>
  <c r="AT19" i="8" s="1"/>
  <c r="AG26" i="8"/>
  <c r="AT26" i="8" s="1"/>
  <c r="AJ19" i="8"/>
  <c r="AW19" i="8" s="1"/>
  <c r="AC26" i="8"/>
  <c r="AP26" i="8" s="1"/>
  <c r="AK25" i="8"/>
  <c r="AX25" i="8" s="1"/>
  <c r="AM19" i="8"/>
  <c r="AZ19" i="8" s="1"/>
  <c r="AD20" i="8"/>
  <c r="AQ20" i="8" s="1"/>
  <c r="AF28" i="8"/>
  <c r="AS28" i="8" s="1"/>
  <c r="AE23" i="8"/>
  <c r="AR23" i="8" s="1"/>
  <c r="AH28" i="8"/>
  <c r="AU28" i="8" s="1"/>
  <c r="AI26" i="8"/>
  <c r="AV26" i="8" s="1"/>
  <c r="AG27" i="8"/>
  <c r="AT27" i="8" s="1"/>
  <c r="AK20" i="8"/>
  <c r="AX20" i="8" s="1"/>
  <c r="AK21" i="8"/>
  <c r="AX21" i="8" s="1"/>
  <c r="AC25" i="8"/>
  <c r="AP25" i="8" s="1"/>
  <c r="AL20" i="8"/>
  <c r="AY20" i="8" s="1"/>
  <c r="AK18" i="8"/>
  <c r="AX18" i="8" s="1"/>
  <c r="AI28" i="8"/>
  <c r="AV28" i="8" s="1"/>
  <c r="AF21" i="8"/>
  <c r="AS21" i="8" s="1"/>
  <c r="AG25" i="8"/>
  <c r="AT25" i="8" s="1"/>
  <c r="AE21" i="8"/>
  <c r="AR21" i="8" s="1"/>
  <c r="AJ20" i="8"/>
  <c r="AW20" i="8" s="1"/>
  <c r="AL23" i="8"/>
  <c r="AY23" i="8" s="1"/>
  <c r="AM20" i="8"/>
  <c r="AZ20" i="8" s="1"/>
  <c r="AD24" i="8"/>
  <c r="AQ24" i="8" s="1"/>
  <c r="AH27" i="8"/>
  <c r="AU27" i="8" s="1"/>
  <c r="AE27" i="8"/>
  <c r="AR27" i="8" s="1"/>
  <c r="AF27" i="8"/>
  <c r="AS27" i="8" s="1"/>
  <c r="AG18" i="8"/>
  <c r="AT18" i="8" s="1"/>
  <c r="AG21" i="8"/>
  <c r="AT21" i="8" s="1"/>
  <c r="AI21" i="8"/>
  <c r="AV21" i="8" s="1"/>
  <c r="AJ21" i="8"/>
  <c r="AW21" i="8" s="1"/>
  <c r="AL18" i="8"/>
  <c r="AY18" i="8" s="1"/>
  <c r="AH25" i="8"/>
  <c r="AU25" i="8" s="1"/>
  <c r="AF18" i="8"/>
  <c r="AS18" i="8" s="1"/>
  <c r="AM27" i="8"/>
  <c r="AZ27" i="8" s="1"/>
  <c r="AC28" i="8"/>
  <c r="AP28" i="8" s="1"/>
  <c r="AL28" i="8"/>
  <c r="AY28" i="8" s="1"/>
  <c r="AK23" i="8"/>
  <c r="AX23" i="8" s="1"/>
  <c r="AH18" i="8"/>
  <c r="AU18" i="8" s="1"/>
  <c r="AD22" i="8"/>
  <c r="AQ22" i="8" s="1"/>
  <c r="AF19" i="8"/>
  <c r="AS19" i="8" s="1"/>
  <c r="AF26" i="8"/>
  <c r="AS26" i="8" s="1"/>
  <c r="AF22" i="8"/>
  <c r="AS22" i="8" s="1"/>
  <c r="AI19" i="8"/>
  <c r="AV19" i="8" s="1"/>
  <c r="AC19" i="8"/>
  <c r="AP19" i="8" s="1"/>
  <c r="AJ25" i="8"/>
  <c r="AW25" i="8" s="1"/>
  <c r="AM28" i="8"/>
  <c r="AZ28" i="8" s="1"/>
  <c r="AJ28" i="8"/>
  <c r="AW28" i="8" s="1"/>
  <c r="AL19" i="8"/>
  <c r="AY19" i="8" s="1"/>
  <c r="AC20" i="8"/>
  <c r="AP20" i="8" s="1"/>
  <c r="AK27" i="8"/>
  <c r="AX27" i="8" s="1"/>
  <c r="AC23" i="8"/>
  <c r="AP23" i="8" s="1"/>
  <c r="AD23" i="8"/>
  <c r="AQ23" i="8" s="1"/>
  <c r="AG28" i="8"/>
  <c r="AT28" i="8" s="1"/>
  <c r="AD27" i="8"/>
  <c r="AQ27" i="8" s="1"/>
  <c r="AI23" i="8"/>
  <c r="AV23" i="8" s="1"/>
  <c r="AJ23" i="8"/>
  <c r="AW23" i="8" s="1"/>
  <c r="AE4" i="8"/>
  <c r="AR4" i="8" s="1"/>
  <c r="AG12" i="8"/>
  <c r="AT12" i="8" s="1"/>
  <c r="AF13" i="8"/>
  <c r="AS13" i="8" s="1"/>
  <c r="AC9" i="8"/>
  <c r="AP9" i="8" s="1"/>
  <c r="AI13" i="8"/>
  <c r="AV13" i="8" s="1"/>
  <c r="AF4" i="8"/>
  <c r="AS4" i="8" s="1"/>
  <c r="AF14" i="8"/>
  <c r="AS14" i="8" s="1"/>
  <c r="AE12" i="8"/>
  <c r="AR12" i="8" s="1"/>
  <c r="AC5" i="8"/>
  <c r="AP5" i="8" s="1"/>
  <c r="AI14" i="8"/>
  <c r="AV14" i="8" s="1"/>
  <c r="AJ9" i="8"/>
  <c r="AW9" i="8" s="1"/>
  <c r="AH10" i="8"/>
  <c r="AU10" i="8" s="1"/>
  <c r="AD8" i="8"/>
  <c r="AQ8" i="8" s="1"/>
  <c r="AL5" i="8"/>
  <c r="AY5" i="8" s="1"/>
  <c r="AI7" i="8"/>
  <c r="AV7" i="8" s="1"/>
  <c r="AI6" i="8"/>
  <c r="AV6" i="8" s="1"/>
  <c r="AD14" i="8"/>
  <c r="AQ14" i="8" s="1"/>
  <c r="AH11" i="8"/>
  <c r="AU11" i="8" s="1"/>
  <c r="AG7" i="8"/>
  <c r="AT7" i="8" s="1"/>
  <c r="AE5" i="8"/>
  <c r="AR5" i="8" s="1"/>
  <c r="AE9" i="8"/>
  <c r="AR9" i="8" s="1"/>
  <c r="AK5" i="8"/>
  <c r="AX5" i="8" s="1"/>
  <c r="AI11" i="8"/>
  <c r="AV11" i="8" s="1"/>
  <c r="AH9" i="8"/>
  <c r="AU9" i="8" s="1"/>
  <c r="AI4" i="8"/>
  <c r="AV4" i="8" s="1"/>
  <c r="AF10" i="8"/>
  <c r="AS10" i="8" s="1"/>
  <c r="AG8" i="8"/>
  <c r="AT8" i="8" s="1"/>
  <c r="AG11" i="8"/>
  <c r="AT11" i="8" s="1"/>
  <c r="AM7" i="8"/>
  <c r="AZ7" i="8" s="1"/>
  <c r="AH7" i="8"/>
  <c r="AU7" i="8" s="1"/>
  <c r="AF8" i="8"/>
  <c r="AS8" i="8" s="1"/>
  <c r="AM4" i="8"/>
  <c r="AZ4" i="8" s="1"/>
  <c r="AG9" i="8"/>
  <c r="AT9" i="8" s="1"/>
  <c r="AK7" i="8"/>
  <c r="AX7" i="8" s="1"/>
  <c r="AJ5" i="8"/>
  <c r="AW5" i="8" s="1"/>
  <c r="AC8" i="8"/>
  <c r="AP8" i="8" s="1"/>
  <c r="AK9" i="8"/>
  <c r="AX9" i="8" s="1"/>
  <c r="AI9" i="8"/>
  <c r="AV9" i="8" s="1"/>
  <c r="AL7" i="8"/>
  <c r="AY7" i="8" s="1"/>
  <c r="AH6" i="8"/>
  <c r="AU6" i="8" s="1"/>
  <c r="AF12" i="8"/>
  <c r="AS12" i="8" s="1"/>
  <c r="AD11" i="8"/>
  <c r="AQ11" i="8" s="1"/>
  <c r="AD6" i="8"/>
  <c r="AQ6" i="8" s="1"/>
  <c r="AH12" i="8"/>
  <c r="AU12" i="8" s="1"/>
  <c r="AD9" i="8"/>
  <c r="AQ9" i="8" s="1"/>
  <c r="AJ11" i="8"/>
  <c r="AW11" i="8" s="1"/>
  <c r="AG13" i="8"/>
  <c r="AT13" i="8" s="1"/>
  <c r="AL12" i="8"/>
  <c r="AY12" i="8" s="1"/>
  <c r="AH4" i="8"/>
  <c r="AU4" i="8" s="1"/>
  <c r="AI8" i="8"/>
  <c r="AV8" i="8" s="1"/>
  <c r="AG14" i="8"/>
  <c r="AT14" i="8" s="1"/>
  <c r="AC13" i="8"/>
  <c r="AP13" i="8" s="1"/>
  <c r="AD5" i="8"/>
  <c r="AQ5" i="8" s="1"/>
  <c r="AL6" i="8"/>
  <c r="AY6" i="8" s="1"/>
  <c r="AJ12" i="8"/>
  <c r="AW12" i="8" s="1"/>
  <c r="AL9" i="8"/>
  <c r="AY9" i="8" s="1"/>
  <c r="AK4" i="8"/>
  <c r="AX4" i="8" s="1"/>
  <c r="AL27" i="7"/>
  <c r="AY27" i="7" s="1"/>
  <c r="Z27" i="9" s="1"/>
  <c r="AF21" i="7"/>
  <c r="AS21" i="7" s="1"/>
  <c r="T21" i="9" s="1"/>
  <c r="AL25" i="7"/>
  <c r="AY25" i="7" s="1"/>
  <c r="Z25" i="9" s="1"/>
  <c r="AH19" i="7"/>
  <c r="AU19" i="7" s="1"/>
  <c r="V19" i="9" s="1"/>
  <c r="AM24" i="7"/>
  <c r="AZ24" i="7" s="1"/>
  <c r="AA24" i="9" s="1"/>
  <c r="AC22" i="7"/>
  <c r="AP22" i="7" s="1"/>
  <c r="Q22" i="9" s="1"/>
  <c r="AM26" i="7"/>
  <c r="AZ26" i="7" s="1"/>
  <c r="AA26" i="9" s="1"/>
  <c r="AH25" i="7"/>
  <c r="AU25" i="7" s="1"/>
  <c r="V25" i="9" s="1"/>
  <c r="AE20" i="7"/>
  <c r="AR20" i="7" s="1"/>
  <c r="S20" i="9" s="1"/>
  <c r="AK19" i="7"/>
  <c r="AX19" i="7" s="1"/>
  <c r="Y19" i="9" s="1"/>
  <c r="AM22" i="7"/>
  <c r="AZ22" i="7" s="1"/>
  <c r="AA22" i="9" s="1"/>
  <c r="AL24" i="7"/>
  <c r="AY24" i="7" s="1"/>
  <c r="Z24" i="9" s="1"/>
  <c r="AH20" i="7"/>
  <c r="AU20" i="7" s="1"/>
  <c r="V20" i="9" s="1"/>
  <c r="AH18" i="7"/>
  <c r="AU18" i="7" s="1"/>
  <c r="V18" i="9" s="1"/>
  <c r="AI24" i="7"/>
  <c r="AV24" i="7" s="1"/>
  <c r="W24" i="9" s="1"/>
  <c r="AI25" i="7"/>
  <c r="AV25" i="7" s="1"/>
  <c r="W25" i="9" s="1"/>
  <c r="AK22" i="7"/>
  <c r="AX22" i="7" s="1"/>
  <c r="Y22" i="9" s="1"/>
  <c r="AD20" i="7"/>
  <c r="AQ20" i="7" s="1"/>
  <c r="R20" i="9" s="1"/>
  <c r="AF26" i="7"/>
  <c r="AS26" i="7" s="1"/>
  <c r="T26" i="9" s="1"/>
  <c r="AE25" i="7"/>
  <c r="AR25" i="7" s="1"/>
  <c r="S25" i="9" s="1"/>
  <c r="AE27" i="7"/>
  <c r="AR27" i="7" s="1"/>
  <c r="S27" i="9" s="1"/>
  <c r="AL21" i="7"/>
  <c r="AY21" i="7" s="1"/>
  <c r="Z21" i="9" s="1"/>
  <c r="AL20" i="7"/>
  <c r="AY20" i="7" s="1"/>
  <c r="Z20" i="9" s="1"/>
  <c r="AK25" i="7"/>
  <c r="AX25" i="7" s="1"/>
  <c r="Y25" i="9" s="1"/>
  <c r="AM25" i="7"/>
  <c r="AZ25" i="7" s="1"/>
  <c r="AA25" i="9" s="1"/>
  <c r="AD18" i="7"/>
  <c r="AQ18" i="7" s="1"/>
  <c r="R18" i="9" s="1"/>
  <c r="AC26" i="7"/>
  <c r="AP26" i="7" s="1"/>
  <c r="Q26" i="9" s="1"/>
  <c r="AJ21" i="7"/>
  <c r="AW21" i="7" s="1"/>
  <c r="X21" i="9" s="1"/>
  <c r="AL18" i="7"/>
  <c r="AY18" i="7" s="1"/>
  <c r="Z18" i="9" s="1"/>
  <c r="AL26" i="7"/>
  <c r="AY26" i="7" s="1"/>
  <c r="Z26" i="9" s="1"/>
  <c r="AM21" i="7"/>
  <c r="AZ21" i="7" s="1"/>
  <c r="AA21" i="9" s="1"/>
  <c r="AC24" i="7"/>
  <c r="AP24" i="7" s="1"/>
  <c r="Q24" i="9" s="1"/>
  <c r="AD26" i="7"/>
  <c r="AQ26" i="7" s="1"/>
  <c r="R26" i="9" s="1"/>
  <c r="AG22" i="7"/>
  <c r="AT22" i="7" s="1"/>
  <c r="U22" i="9" s="1"/>
  <c r="AJ27" i="7"/>
  <c r="AW27" i="7" s="1"/>
  <c r="X27" i="9" s="1"/>
  <c r="AC27" i="7"/>
  <c r="AP27" i="7" s="1"/>
  <c r="Q27" i="9" s="1"/>
  <c r="AC28" i="7"/>
  <c r="AP28" i="7" s="1"/>
  <c r="Q28" i="9" s="1"/>
  <c r="AI19" i="7"/>
  <c r="AV19" i="7" s="1"/>
  <c r="W19" i="9" s="1"/>
  <c r="AM28" i="7"/>
  <c r="AZ28" i="7" s="1"/>
  <c r="AA28" i="9" s="1"/>
  <c r="AL22" i="7"/>
  <c r="AY22" i="7" s="1"/>
  <c r="Z22" i="9" s="1"/>
  <c r="AG18" i="7"/>
  <c r="AT18" i="7" s="1"/>
  <c r="U18" i="9" s="1"/>
  <c r="AG21" i="7"/>
  <c r="AT21" i="7" s="1"/>
  <c r="U21" i="9" s="1"/>
  <c r="AF23" i="7"/>
  <c r="AS23" i="7" s="1"/>
  <c r="T23" i="9" s="1"/>
  <c r="AG28" i="7"/>
  <c r="AT28" i="7" s="1"/>
  <c r="U28" i="9" s="1"/>
  <c r="AK27" i="7"/>
  <c r="AX27" i="7" s="1"/>
  <c r="Y27" i="9" s="1"/>
  <c r="AJ28" i="7"/>
  <c r="AW28" i="7" s="1"/>
  <c r="X28" i="9" s="1"/>
  <c r="AG27" i="7"/>
  <c r="AT27" i="7" s="1"/>
  <c r="U27" i="9" s="1"/>
  <c r="AF25" i="7"/>
  <c r="AS25" i="7" s="1"/>
  <c r="T25" i="9" s="1"/>
  <c r="AM23" i="7"/>
  <c r="AZ23" i="7" s="1"/>
  <c r="AA23" i="9" s="1"/>
  <c r="AD19" i="7"/>
  <c r="AQ19" i="7" s="1"/>
  <c r="R19" i="9" s="1"/>
  <c r="AI27" i="7"/>
  <c r="AV27" i="7" s="1"/>
  <c r="W27" i="9" s="1"/>
  <c r="AC20" i="7"/>
  <c r="AP20" i="7" s="1"/>
  <c r="Q20" i="9" s="1"/>
  <c r="AJ22" i="7"/>
  <c r="AW22" i="7" s="1"/>
  <c r="X22" i="9" s="1"/>
  <c r="AH28" i="7"/>
  <c r="AU28" i="7" s="1"/>
  <c r="V28" i="9" s="1"/>
  <c r="AJ23" i="7"/>
  <c r="AW23" i="7" s="1"/>
  <c r="X23" i="9" s="1"/>
  <c r="AF22" i="7"/>
  <c r="AS22" i="7" s="1"/>
  <c r="T22" i="9" s="1"/>
  <c r="AC18" i="7"/>
  <c r="AP18" i="7" s="1"/>
  <c r="Q18" i="9" s="1"/>
  <c r="C18" i="5" s="1"/>
  <c r="AF18" i="7"/>
  <c r="AS18" i="7" s="1"/>
  <c r="T18" i="9" s="1"/>
  <c r="AG25" i="7"/>
  <c r="AT25" i="7" s="1"/>
  <c r="U25" i="9" s="1"/>
  <c r="AL19" i="7"/>
  <c r="AY19" i="7" s="1"/>
  <c r="Z19" i="9" s="1"/>
  <c r="AM18" i="7"/>
  <c r="AZ18" i="7" s="1"/>
  <c r="AA18" i="9" s="1"/>
  <c r="AK20" i="7"/>
  <c r="AX20" i="7" s="1"/>
  <c r="Y20" i="9" s="1"/>
  <c r="AG23" i="7"/>
  <c r="AT23" i="7" s="1"/>
  <c r="U23" i="9" s="1"/>
  <c r="AF24" i="7"/>
  <c r="AS24" i="7" s="1"/>
  <c r="T24" i="9" s="1"/>
  <c r="AG24" i="7"/>
  <c r="AT24" i="7" s="1"/>
  <c r="U24" i="9" s="1"/>
  <c r="AC23" i="7"/>
  <c r="AP23" i="7" s="1"/>
  <c r="Q23" i="9" s="1"/>
  <c r="AK18" i="7"/>
  <c r="AX18" i="7" s="1"/>
  <c r="Y18" i="9" s="1"/>
  <c r="AC19" i="7"/>
  <c r="AP19" i="7" s="1"/>
  <c r="Q19" i="9" s="1"/>
  <c r="AH27" i="7"/>
  <c r="AU27" i="7" s="1"/>
  <c r="V27" i="9" s="1"/>
  <c r="AI20" i="7"/>
  <c r="AV20" i="7" s="1"/>
  <c r="W20" i="9" s="1"/>
  <c r="AL23" i="7"/>
  <c r="AY23" i="7" s="1"/>
  <c r="Z23" i="9" s="1"/>
  <c r="AH21" i="7"/>
  <c r="AU21" i="7" s="1"/>
  <c r="V21" i="9" s="1"/>
  <c r="AF28" i="7"/>
  <c r="AS28" i="7" s="1"/>
  <c r="T28" i="9" s="1"/>
  <c r="AD24" i="7"/>
  <c r="AQ24" i="7" s="1"/>
  <c r="R24" i="9" s="1"/>
  <c r="AC25" i="7"/>
  <c r="AP25" i="7" s="1"/>
  <c r="Q25" i="9" s="1"/>
  <c r="AD25" i="7"/>
  <c r="AQ25" i="7" s="1"/>
  <c r="R25" i="9" s="1"/>
  <c r="AE14" i="7"/>
  <c r="AR14" i="7" s="1"/>
  <c r="S14" i="9" s="1"/>
  <c r="AG7" i="7"/>
  <c r="AT7" i="7" s="1"/>
  <c r="U7" i="9" s="1"/>
  <c r="AI6" i="7"/>
  <c r="AV6" i="7" s="1"/>
  <c r="W6" i="9" s="1"/>
  <c r="AH13" i="7"/>
  <c r="AU13" i="7" s="1"/>
  <c r="V13" i="9" s="1"/>
  <c r="AH12" i="7"/>
  <c r="AU12" i="7" s="1"/>
  <c r="V12" i="9" s="1"/>
  <c r="AL5" i="7"/>
  <c r="AY5" i="7" s="1"/>
  <c r="Z5" i="9" s="1"/>
  <c r="AH14" i="7"/>
  <c r="AU14" i="7" s="1"/>
  <c r="V14" i="9" s="1"/>
  <c r="AJ8" i="7"/>
  <c r="AW8" i="7" s="1"/>
  <c r="X8" i="9" s="1"/>
  <c r="AE12" i="7"/>
  <c r="AR12" i="7" s="1"/>
  <c r="S12" i="9" s="1"/>
  <c r="AE9" i="7"/>
  <c r="AR9" i="7" s="1"/>
  <c r="S9" i="9" s="1"/>
  <c r="AM6" i="7"/>
  <c r="AZ6" i="7" s="1"/>
  <c r="AA6" i="9" s="1"/>
  <c r="AJ9" i="7"/>
  <c r="AW9" i="7" s="1"/>
  <c r="X9" i="9" s="1"/>
  <c r="AM11" i="7"/>
  <c r="AZ11" i="7" s="1"/>
  <c r="AA11" i="9" s="1"/>
  <c r="AM5" i="7"/>
  <c r="AZ5" i="7" s="1"/>
  <c r="AA5" i="9" s="1"/>
  <c r="AF5" i="7"/>
  <c r="AS5" i="7" s="1"/>
  <c r="T5" i="9" s="1"/>
  <c r="AJ7" i="7"/>
  <c r="AW7" i="7" s="1"/>
  <c r="X7" i="9" s="1"/>
  <c r="AI4" i="7"/>
  <c r="AV4" i="7" s="1"/>
  <c r="W4" i="9" s="1"/>
  <c r="AJ6" i="7"/>
  <c r="AW6" i="7" s="1"/>
  <c r="X6" i="9" s="1"/>
  <c r="AD5" i="7"/>
  <c r="AQ5" i="7" s="1"/>
  <c r="R5" i="9" s="1"/>
  <c r="AM7" i="7"/>
  <c r="AZ7" i="7" s="1"/>
  <c r="AA7" i="9" s="1"/>
  <c r="AH11" i="7"/>
  <c r="AU11" i="7" s="1"/>
  <c r="V11" i="9" s="1"/>
  <c r="AJ5" i="7"/>
  <c r="AW5" i="7" s="1"/>
  <c r="X5" i="9" s="1"/>
  <c r="AF14" i="7"/>
  <c r="AS14" i="7" s="1"/>
  <c r="T14" i="9" s="1"/>
  <c r="AJ12" i="7"/>
  <c r="AW12" i="7" s="1"/>
  <c r="X12" i="9" s="1"/>
  <c r="AE6" i="7"/>
  <c r="AR6" i="7" s="1"/>
  <c r="S6" i="9" s="1"/>
  <c r="AM8" i="7"/>
  <c r="AZ8" i="7" s="1"/>
  <c r="AA8" i="9" s="1"/>
  <c r="AI7" i="7"/>
  <c r="AV7" i="7" s="1"/>
  <c r="W7" i="9" s="1"/>
  <c r="AC11" i="7"/>
  <c r="AP11" i="7" s="1"/>
  <c r="Q11" i="9" s="1"/>
  <c r="AJ13" i="7"/>
  <c r="AW13" i="7" s="1"/>
  <c r="X13" i="9" s="1"/>
  <c r="AD11" i="7"/>
  <c r="AQ11" i="7" s="1"/>
  <c r="R11" i="9" s="1"/>
  <c r="AG4" i="7"/>
  <c r="AT4" i="7" s="1"/>
  <c r="U4" i="9" s="1"/>
  <c r="AJ4" i="7"/>
  <c r="AW4" i="7" s="1"/>
  <c r="X4" i="9" s="1"/>
  <c r="AK10" i="7"/>
  <c r="AX10" i="7" s="1"/>
  <c r="Y10" i="9" s="1"/>
  <c r="AI13" i="7"/>
  <c r="AV13" i="7" s="1"/>
  <c r="W13" i="9" s="1"/>
  <c r="AC9" i="7"/>
  <c r="AP9" i="7" s="1"/>
  <c r="Q9" i="9" s="1"/>
  <c r="AH5" i="7"/>
  <c r="AU5" i="7" s="1"/>
  <c r="V5" i="9" s="1"/>
  <c r="AC14" i="7"/>
  <c r="AP14" i="7" s="1"/>
  <c r="Q14" i="9" s="1"/>
  <c r="AE8" i="7"/>
  <c r="AR8" i="7" s="1"/>
  <c r="S8" i="9" s="1"/>
  <c r="AH4" i="7"/>
  <c r="AU4" i="7" s="1"/>
  <c r="V4" i="9" s="1"/>
  <c r="AL6" i="7"/>
  <c r="AY6" i="7" s="1"/>
  <c r="Z6" i="9" s="1"/>
  <c r="AH9" i="7"/>
  <c r="AU9" i="7" s="1"/>
  <c r="V9" i="9" s="1"/>
  <c r="AL14" i="7"/>
  <c r="AY14" i="7" s="1"/>
  <c r="Z14" i="9" s="1"/>
  <c r="AF12" i="7"/>
  <c r="AS12" i="7" s="1"/>
  <c r="T12" i="9" s="1"/>
  <c r="AC10" i="7"/>
  <c r="AP10" i="7" s="1"/>
  <c r="Q10" i="9" s="1"/>
  <c r="AL12" i="7"/>
  <c r="AY12" i="7" s="1"/>
  <c r="Z12" i="9" s="1"/>
  <c r="AI10" i="7"/>
  <c r="AV10" i="7" s="1"/>
  <c r="W10" i="9" s="1"/>
  <c r="AK4" i="7"/>
  <c r="AX4" i="7" s="1"/>
  <c r="Y4" i="9" s="1"/>
  <c r="AF13" i="7"/>
  <c r="AS13" i="7" s="1"/>
  <c r="T13" i="9" s="1"/>
  <c r="AI9" i="7"/>
  <c r="AV9" i="7" s="1"/>
  <c r="W9" i="9" s="1"/>
  <c r="AL4" i="7"/>
  <c r="AY4" i="7" s="1"/>
  <c r="Z4" i="9" s="1"/>
  <c r="AG9" i="7"/>
  <c r="AT9" i="7" s="1"/>
  <c r="U9" i="9" s="1"/>
  <c r="AE10" i="7"/>
  <c r="AR10" i="7" s="1"/>
  <c r="S10" i="9" s="1"/>
  <c r="AE7" i="7"/>
  <c r="AR7" i="7" s="1"/>
  <c r="S7" i="9" s="1"/>
  <c r="AH10" i="7"/>
  <c r="AU10" i="7" s="1"/>
  <c r="V10" i="9" s="1"/>
  <c r="AK5" i="7"/>
  <c r="AX5" i="7" s="1"/>
  <c r="Y5" i="9" s="1"/>
  <c r="AG13" i="7"/>
  <c r="AT13" i="7" s="1"/>
  <c r="U13" i="9" s="1"/>
  <c r="AD12" i="7"/>
  <c r="AQ12" i="7" s="1"/>
  <c r="R12" i="9" s="1"/>
  <c r="AF6" i="7"/>
  <c r="AS6" i="7" s="1"/>
  <c r="T6" i="9" s="1"/>
  <c r="AC4" i="7"/>
  <c r="AP4" i="7" s="1"/>
  <c r="Q4" i="9" s="1"/>
  <c r="AK6" i="7"/>
  <c r="AX6" i="7" s="1"/>
  <c r="Y6" i="9" s="1"/>
  <c r="AL8" i="7"/>
  <c r="AY8" i="7" s="1"/>
  <c r="Z8" i="9" s="1"/>
  <c r="AD13" i="7"/>
  <c r="AQ13" i="7" s="1"/>
  <c r="R13" i="9" s="1"/>
  <c r="AL7" i="7"/>
  <c r="AY7" i="7" s="1"/>
  <c r="Z7" i="9" s="1"/>
  <c r="AM12" i="7"/>
  <c r="AZ12" i="7" s="1"/>
  <c r="AA12" i="9" s="1"/>
  <c r="AL13" i="7"/>
  <c r="AY13" i="7" s="1"/>
  <c r="Z13" i="9" s="1"/>
  <c r="AD6" i="7"/>
  <c r="AQ6" i="7" s="1"/>
  <c r="R6" i="9" s="1"/>
  <c r="AL10" i="7"/>
  <c r="AY10" i="7" s="1"/>
  <c r="Z10" i="9" s="1"/>
  <c r="AC5" i="7"/>
  <c r="AP5" i="7" s="1"/>
  <c r="Q5" i="9" s="1"/>
  <c r="AI8" i="7"/>
  <c r="AV8" i="7" s="1"/>
  <c r="W8" i="9" s="1"/>
  <c r="AG11" i="7"/>
  <c r="AT11" i="7" s="1"/>
  <c r="U11" i="9" s="1"/>
  <c r="AM14" i="7"/>
  <c r="AZ14" i="7" s="1"/>
  <c r="AA14" i="9" s="1"/>
  <c r="AD9" i="7"/>
  <c r="AQ9" i="7" s="1"/>
  <c r="R9" i="9" s="1"/>
  <c r="AD14" i="7"/>
  <c r="AQ14" i="7" s="1"/>
  <c r="R14" i="9" s="1"/>
  <c r="AC6" i="7"/>
  <c r="AP6" i="7" s="1"/>
  <c r="Q6" i="9" s="1"/>
  <c r="AD8" i="7"/>
  <c r="AQ8" i="7" s="1"/>
  <c r="R8" i="9" s="1"/>
  <c r="AM23" i="4"/>
  <c r="AZ23" i="4" s="1"/>
  <c r="N23" i="9" s="1"/>
  <c r="AH26" i="4"/>
  <c r="AU26" i="4" s="1"/>
  <c r="I26" i="9" s="1"/>
  <c r="AJ23" i="4"/>
  <c r="AW23" i="4" s="1"/>
  <c r="K23" i="9" s="1"/>
  <c r="AI24" i="4"/>
  <c r="AV24" i="4" s="1"/>
  <c r="J24" i="9" s="1"/>
  <c r="AH25" i="4"/>
  <c r="AU25" i="4" s="1"/>
  <c r="I25" i="9" s="1"/>
  <c r="AI20" i="4"/>
  <c r="AV20" i="4" s="1"/>
  <c r="J20" i="9" s="1"/>
  <c r="AK28" i="4"/>
  <c r="AX28" i="4" s="1"/>
  <c r="L28" i="9" s="1"/>
  <c r="AJ25" i="4"/>
  <c r="AW25" i="4" s="1"/>
  <c r="K25" i="9" s="1"/>
  <c r="AJ21" i="4"/>
  <c r="AW21" i="4" s="1"/>
  <c r="K21" i="9" s="1"/>
  <c r="AL23" i="4"/>
  <c r="AY23" i="4" s="1"/>
  <c r="M23" i="9" s="1"/>
  <c r="AF25" i="4"/>
  <c r="AS25" i="4" s="1"/>
  <c r="G25" i="9" s="1"/>
  <c r="AG25" i="4"/>
  <c r="AT25" i="4" s="1"/>
  <c r="H25" i="9" s="1"/>
  <c r="AE26" i="4"/>
  <c r="AR26" i="4" s="1"/>
  <c r="F26" i="9" s="1"/>
  <c r="AC27" i="4"/>
  <c r="AP27" i="4" s="1"/>
  <c r="D27" i="9" s="1"/>
  <c r="AG26" i="4"/>
  <c r="AT26" i="4" s="1"/>
  <c r="H26" i="9" s="1"/>
  <c r="AG23" i="4"/>
  <c r="AT23" i="4" s="1"/>
  <c r="H23" i="9" s="1"/>
  <c r="AI25" i="4"/>
  <c r="AV25" i="4" s="1"/>
  <c r="J25" i="9" s="1"/>
  <c r="AH27" i="4"/>
  <c r="AU27" i="4" s="1"/>
  <c r="I27" i="9" s="1"/>
  <c r="AI27" i="4"/>
  <c r="AV27" i="4" s="1"/>
  <c r="J27" i="9" s="1"/>
  <c r="AH18" i="4"/>
  <c r="AU18" i="4" s="1"/>
  <c r="I18" i="9" s="1"/>
  <c r="AM25" i="4"/>
  <c r="AZ25" i="4" s="1"/>
  <c r="N25" i="9" s="1"/>
  <c r="AI18" i="4"/>
  <c r="AV18" i="4" s="1"/>
  <c r="J18" i="9" s="1"/>
  <c r="AD18" i="4"/>
  <c r="AQ18" i="4" s="1"/>
  <c r="E18" i="9" s="1"/>
  <c r="AM18" i="4"/>
  <c r="AZ18" i="4" s="1"/>
  <c r="N18" i="9" s="1"/>
  <c r="AJ20" i="4"/>
  <c r="AW20" i="4" s="1"/>
  <c r="K20" i="9" s="1"/>
  <c r="AC28" i="4"/>
  <c r="AP28" i="4" s="1"/>
  <c r="D28" i="9" s="1"/>
  <c r="AF24" i="4"/>
  <c r="AS24" i="4" s="1"/>
  <c r="G24" i="9" s="1"/>
  <c r="AK18" i="4"/>
  <c r="AX18" i="4" s="1"/>
  <c r="L18" i="9" s="1"/>
  <c r="AL18" i="4"/>
  <c r="AY18" i="4" s="1"/>
  <c r="M18" i="9" s="1"/>
  <c r="AH20" i="4"/>
  <c r="AU20" i="4" s="1"/>
  <c r="I20" i="9" s="1"/>
  <c r="AH21" i="4"/>
  <c r="AU21" i="4" s="1"/>
  <c r="I21" i="9" s="1"/>
  <c r="AC22" i="4"/>
  <c r="AP22" i="4" s="1"/>
  <c r="D22" i="9" s="1"/>
  <c r="AI22" i="4"/>
  <c r="AV22" i="4" s="1"/>
  <c r="J22" i="9" s="1"/>
  <c r="AH19" i="4"/>
  <c r="AU19" i="4" s="1"/>
  <c r="I19" i="9" s="1"/>
  <c r="AG20" i="4"/>
  <c r="AT20" i="4" s="1"/>
  <c r="H20" i="9" s="1"/>
  <c r="AD19" i="4"/>
  <c r="AQ19" i="4" s="1"/>
  <c r="E19" i="9" s="1"/>
  <c r="AF27" i="4"/>
  <c r="AS27" i="4" s="1"/>
  <c r="G27" i="9" s="1"/>
  <c r="AL27" i="4"/>
  <c r="AY27" i="4" s="1"/>
  <c r="M27" i="9" s="1"/>
  <c r="AE20" i="4"/>
  <c r="AR20" i="4" s="1"/>
  <c r="F20" i="9" s="1"/>
  <c r="AF20" i="4"/>
  <c r="AS20" i="4" s="1"/>
  <c r="G20" i="9" s="1"/>
  <c r="AM26" i="4"/>
  <c r="AM21" i="4"/>
  <c r="AZ21" i="4" s="1"/>
  <c r="N21" i="9" s="1"/>
  <c r="AK27" i="4"/>
  <c r="AX27" i="4" s="1"/>
  <c r="L27" i="9" s="1"/>
  <c r="AL22" i="4"/>
  <c r="AY22" i="4" s="1"/>
  <c r="M22" i="9" s="1"/>
  <c r="AF22" i="4"/>
  <c r="AS22" i="4" s="1"/>
  <c r="G22" i="9" s="1"/>
  <c r="AH23" i="4"/>
  <c r="AU23" i="4" s="1"/>
  <c r="I23" i="9" s="1"/>
  <c r="AG27" i="4"/>
  <c r="AT27" i="4" s="1"/>
  <c r="H27" i="9" s="1"/>
  <c r="AK23" i="4"/>
  <c r="AX23" i="4" s="1"/>
  <c r="L23" i="9" s="1"/>
  <c r="K23" i="5" s="1"/>
  <c r="AM20" i="4"/>
  <c r="AZ20" i="4" s="1"/>
  <c r="N20" i="9" s="1"/>
  <c r="AC21" i="4"/>
  <c r="AP21" i="4" s="1"/>
  <c r="D21" i="9" s="1"/>
  <c r="AJ27" i="4"/>
  <c r="AW27" i="4" s="1"/>
  <c r="K27" i="9" s="1"/>
  <c r="AJ22" i="4"/>
  <c r="AW22" i="4" s="1"/>
  <c r="K22" i="9" s="1"/>
  <c r="AH28" i="4"/>
  <c r="AU28" i="4" s="1"/>
  <c r="I28" i="9" s="1"/>
  <c r="AI23" i="4"/>
  <c r="AV23" i="4" s="1"/>
  <c r="J23" i="9" s="1"/>
  <c r="AI28" i="4"/>
  <c r="AV28" i="4" s="1"/>
  <c r="J28" i="9" s="1"/>
  <c r="AG18" i="4"/>
  <c r="AT18" i="4" s="1"/>
  <c r="H18" i="9" s="1"/>
  <c r="AC20" i="4"/>
  <c r="AP20" i="4" s="1"/>
  <c r="D20" i="9" s="1"/>
  <c r="AG22" i="4"/>
  <c r="AT22" i="4" s="1"/>
  <c r="H22" i="9" s="1"/>
  <c r="AE28" i="4"/>
  <c r="AR28" i="4" s="1"/>
  <c r="F28" i="9" s="1"/>
  <c r="AF28" i="4"/>
  <c r="AS28" i="4" s="1"/>
  <c r="G28" i="9" s="1"/>
  <c r="AD24" i="4"/>
  <c r="AQ24" i="4" s="1"/>
  <c r="E24" i="9" s="1"/>
  <c r="AE19" i="4"/>
  <c r="AR19" i="4" s="1"/>
  <c r="F19" i="9" s="1"/>
  <c r="AC25" i="4"/>
  <c r="AP25" i="4" s="1"/>
  <c r="D25" i="9" s="1"/>
  <c r="AD28" i="4"/>
  <c r="AQ28" i="4" s="1"/>
  <c r="E28" i="9" s="1"/>
  <c r="AD25" i="4"/>
  <c r="AQ25" i="4" s="1"/>
  <c r="E25" i="9" s="1"/>
  <c r="AD23" i="4"/>
  <c r="AQ23" i="4" s="1"/>
  <c r="E23" i="9" s="1"/>
  <c r="AM28" i="4"/>
  <c r="AZ28" i="4" s="1"/>
  <c r="N28" i="9" s="1"/>
  <c r="AE23" i="4"/>
  <c r="AR23" i="4" s="1"/>
  <c r="F23" i="9" s="1"/>
  <c r="AE18" i="4"/>
  <c r="AR18" i="4" s="1"/>
  <c r="F18" i="9" s="1"/>
  <c r="AC19" i="4"/>
  <c r="AP19" i="4" s="1"/>
  <c r="D19" i="9" s="1"/>
  <c r="AK25" i="4"/>
  <c r="AX25" i="4" s="1"/>
  <c r="L25" i="9" s="1"/>
  <c r="AJ18" i="4"/>
  <c r="AW18" i="4" s="1"/>
  <c r="K18" i="9" s="1"/>
  <c r="AM22" i="4"/>
  <c r="AZ22" i="4" s="1"/>
  <c r="N22" i="9" s="1"/>
  <c r="AD27" i="4"/>
  <c r="AQ27" i="4" s="1"/>
  <c r="E27" i="9" s="1"/>
  <c r="AL19" i="4"/>
  <c r="AY19" i="4" s="1"/>
  <c r="M19" i="9" s="1"/>
  <c r="AE24" i="4"/>
  <c r="AR24" i="4" s="1"/>
  <c r="F24" i="9" s="1"/>
  <c r="AC46" i="4" l="1" a="1"/>
  <c r="AL50" i="4" s="1"/>
  <c r="AY50" i="4" s="1"/>
  <c r="M50" i="9" s="1"/>
  <c r="AG10" i="4"/>
  <c r="AT10" i="4" s="1"/>
  <c r="H10" i="9" s="1"/>
  <c r="AD6" i="4"/>
  <c r="AQ6" i="4" s="1"/>
  <c r="E6" i="9" s="1"/>
  <c r="AF9" i="4"/>
  <c r="AS9" i="4" s="1"/>
  <c r="G9" i="9" s="1"/>
  <c r="AM4" i="4"/>
  <c r="AZ4" i="4" s="1"/>
  <c r="N4" i="9" s="1"/>
  <c r="AJ8" i="4"/>
  <c r="AW8" i="4" s="1"/>
  <c r="K8" i="9" s="1"/>
  <c r="AM14" i="4"/>
  <c r="AZ14" i="4" s="1"/>
  <c r="N14" i="9" s="1"/>
  <c r="AI13" i="4"/>
  <c r="AV13" i="4" s="1"/>
  <c r="J13" i="9" s="1"/>
  <c r="I13" i="5" s="1"/>
  <c r="AJ7" i="4"/>
  <c r="AW7" i="4" s="1"/>
  <c r="K7" i="9" s="1"/>
  <c r="J7" i="5" s="1"/>
  <c r="AF5" i="4"/>
  <c r="AS5" i="4" s="1"/>
  <c r="G5" i="9" s="1"/>
  <c r="AK6" i="4"/>
  <c r="AX6" i="4" s="1"/>
  <c r="L6" i="9" s="1"/>
  <c r="AF12" i="4"/>
  <c r="AS12" i="4" s="1"/>
  <c r="G12" i="9" s="1"/>
  <c r="AC7" i="4"/>
  <c r="AP7" i="4" s="1"/>
  <c r="D7" i="9" s="1"/>
  <c r="AD10" i="4"/>
  <c r="AQ10" i="4" s="1"/>
  <c r="E10" i="9" s="1"/>
  <c r="AD4" i="4"/>
  <c r="AQ4" i="4" s="1"/>
  <c r="E4" i="9" s="1"/>
  <c r="AC10" i="4"/>
  <c r="AP10" i="4" s="1"/>
  <c r="D10" i="9" s="1"/>
  <c r="C10" i="5" s="1"/>
  <c r="AJ13" i="4"/>
  <c r="AW13" i="4" s="1"/>
  <c r="K13" i="9" s="1"/>
  <c r="J13" i="5" s="1"/>
  <c r="AE4" i="4"/>
  <c r="AR4" i="4" s="1"/>
  <c r="F4" i="9" s="1"/>
  <c r="AJ14" i="4"/>
  <c r="AW14" i="4" s="1"/>
  <c r="K14" i="9" s="1"/>
  <c r="AG14" i="4"/>
  <c r="AT14" i="4" s="1"/>
  <c r="H14" i="9" s="1"/>
  <c r="AL11" i="4"/>
  <c r="AY11" i="4" s="1"/>
  <c r="M11" i="9" s="1"/>
  <c r="AJ11" i="4"/>
  <c r="AW11" i="4" s="1"/>
  <c r="K11" i="9" s="1"/>
  <c r="AL4" i="4"/>
  <c r="AY4" i="4" s="1"/>
  <c r="M4" i="9" s="1"/>
  <c r="AI11" i="4"/>
  <c r="AV11" i="4" s="1"/>
  <c r="J11" i="9" s="1"/>
  <c r="AL6" i="4"/>
  <c r="AY6" i="4" s="1"/>
  <c r="M6" i="9" s="1"/>
  <c r="AH9" i="4"/>
  <c r="AU9" i="4" s="1"/>
  <c r="I9" i="9" s="1"/>
  <c r="AE11" i="4"/>
  <c r="AR11" i="4" s="1"/>
  <c r="F11" i="9" s="1"/>
  <c r="AH11" i="4"/>
  <c r="AU11" i="4" s="1"/>
  <c r="I11" i="9" s="1"/>
  <c r="AL12" i="4"/>
  <c r="AY12" i="4" s="1"/>
  <c r="M12" i="9" s="1"/>
  <c r="AK7" i="4"/>
  <c r="AX7" i="4" s="1"/>
  <c r="L7" i="9" s="1"/>
  <c r="AF14" i="4"/>
  <c r="AS14" i="4" s="1"/>
  <c r="G14" i="9" s="1"/>
  <c r="AJ5" i="4"/>
  <c r="AW5" i="4" s="1"/>
  <c r="K5" i="9" s="1"/>
  <c r="J5" i="5" s="1"/>
  <c r="AE12" i="4"/>
  <c r="AR12" i="4" s="1"/>
  <c r="F12" i="9" s="1"/>
  <c r="E12" i="5" s="1"/>
  <c r="AD11" i="4"/>
  <c r="AQ11" i="4" s="1"/>
  <c r="E11" i="9" s="1"/>
  <c r="AG4" i="4"/>
  <c r="AT4" i="4" s="1"/>
  <c r="H4" i="9" s="1"/>
  <c r="AC12" i="4"/>
  <c r="AP12" i="4" s="1"/>
  <c r="D12" i="9" s="1"/>
  <c r="AC6" i="4"/>
  <c r="AP6" i="4" s="1"/>
  <c r="D6" i="9" s="1"/>
  <c r="AE5" i="4"/>
  <c r="AR5" i="4" s="1"/>
  <c r="F5" i="9" s="1"/>
  <c r="AM12" i="4"/>
  <c r="AZ12" i="4" s="1"/>
  <c r="N12" i="9" s="1"/>
  <c r="AK11" i="4"/>
  <c r="AX11" i="4" s="1"/>
  <c r="L11" i="9" s="1"/>
  <c r="AF13" i="4"/>
  <c r="AS13" i="4" s="1"/>
  <c r="G13" i="9" s="1"/>
  <c r="F13" i="5" s="1"/>
  <c r="AK10" i="4"/>
  <c r="AX10" i="4" s="1"/>
  <c r="L10" i="9" s="1"/>
  <c r="AE7" i="4"/>
  <c r="AR7" i="4" s="1"/>
  <c r="F7" i="9" s="1"/>
  <c r="AM11" i="4"/>
  <c r="AZ11" i="4" s="1"/>
  <c r="N11" i="9" s="1"/>
  <c r="AI4" i="4"/>
  <c r="AV4" i="4" s="1"/>
  <c r="J4" i="9" s="1"/>
  <c r="AK9" i="4"/>
  <c r="AX9" i="4" s="1"/>
  <c r="L9" i="9" s="1"/>
  <c r="AK12" i="4"/>
  <c r="AX12" i="4" s="1"/>
  <c r="L12" i="9" s="1"/>
  <c r="AJ12" i="4"/>
  <c r="AW12" i="4" s="1"/>
  <c r="K12" i="9" s="1"/>
  <c r="J12" i="5" s="1"/>
  <c r="AD5" i="4"/>
  <c r="AQ5" i="4" s="1"/>
  <c r="E5" i="9" s="1"/>
  <c r="D5" i="5" s="1"/>
  <c r="AG5" i="4"/>
  <c r="AT5" i="4" s="1"/>
  <c r="H5" i="9" s="1"/>
  <c r="AL9" i="4"/>
  <c r="AY9" i="4" s="1"/>
  <c r="M9" i="9" s="1"/>
  <c r="AH14" i="4"/>
  <c r="AU14" i="4" s="1"/>
  <c r="I14" i="9" s="1"/>
  <c r="AI8" i="4"/>
  <c r="AV8" i="4" s="1"/>
  <c r="J8" i="9" s="1"/>
  <c r="AL5" i="4"/>
  <c r="AY5" i="4" s="1"/>
  <c r="M5" i="9" s="1"/>
  <c r="AH13" i="4"/>
  <c r="AU13" i="4" s="1"/>
  <c r="I13" i="9" s="1"/>
  <c r="AL10" i="4"/>
  <c r="AY10" i="4" s="1"/>
  <c r="M10" i="9" s="1"/>
  <c r="L10" i="5" s="1"/>
  <c r="AI12" i="4"/>
  <c r="AV12" i="4" s="1"/>
  <c r="J12" i="9" s="1"/>
  <c r="AJ4" i="4"/>
  <c r="AW4" i="4" s="1"/>
  <c r="K4" i="9" s="1"/>
  <c r="AH8" i="4"/>
  <c r="AU8" i="4" s="1"/>
  <c r="I8" i="9" s="1"/>
  <c r="AD9" i="4"/>
  <c r="AQ9" i="4" s="1"/>
  <c r="E9" i="9" s="1"/>
  <c r="AC13" i="4"/>
  <c r="AP13" i="4" s="1"/>
  <c r="D13" i="9" s="1"/>
  <c r="AF8" i="4"/>
  <c r="AS8" i="4" s="1"/>
  <c r="G8" i="9" s="1"/>
  <c r="AM10" i="4"/>
  <c r="AZ10" i="4" s="1"/>
  <c r="N10" i="9" s="1"/>
  <c r="AL7" i="4"/>
  <c r="AY7" i="4" s="1"/>
  <c r="M7" i="9" s="1"/>
  <c r="L7" i="5" s="1"/>
  <c r="AD7" i="4"/>
  <c r="AQ7" i="4" s="1"/>
  <c r="E7" i="9" s="1"/>
  <c r="AC14" i="4"/>
  <c r="AP14" i="4" s="1"/>
  <c r="D14" i="9" s="1"/>
  <c r="AE10" i="4"/>
  <c r="AR10" i="4" s="1"/>
  <c r="F10" i="9" s="1"/>
  <c r="AK13" i="4"/>
  <c r="AX13" i="4" s="1"/>
  <c r="L13" i="9" s="1"/>
  <c r="AI9" i="4"/>
  <c r="AV9" i="4" s="1"/>
  <c r="J9" i="9" s="1"/>
  <c r="AG12" i="4"/>
  <c r="AT12" i="4" s="1"/>
  <c r="H12" i="9" s="1"/>
  <c r="AM6" i="4"/>
  <c r="AZ6" i="4" s="1"/>
  <c r="N6" i="9" s="1"/>
  <c r="AD12" i="4"/>
  <c r="AQ12" i="4" s="1"/>
  <c r="E12" i="9" s="1"/>
  <c r="D12" i="5" s="1"/>
  <c r="AM13" i="4"/>
  <c r="AZ13" i="4" s="1"/>
  <c r="N13" i="9" s="1"/>
  <c r="M13" i="5" s="1"/>
  <c r="AG13" i="4"/>
  <c r="AT13" i="4" s="1"/>
  <c r="H13" i="9" s="1"/>
  <c r="AH5" i="4"/>
  <c r="AU5" i="4" s="1"/>
  <c r="I5" i="9" s="1"/>
  <c r="AH12" i="4"/>
  <c r="AU12" i="4" s="1"/>
  <c r="I12" i="9" s="1"/>
  <c r="AJ26" i="8"/>
  <c r="AW26" i="8" s="1"/>
  <c r="AE22" i="8"/>
  <c r="AR22" i="8" s="1"/>
  <c r="AH19" i="8"/>
  <c r="AU19" i="8" s="1"/>
  <c r="AC18" i="8"/>
  <c r="AP18" i="8" s="1"/>
  <c r="AH26" i="8"/>
  <c r="AU26" i="8" s="1"/>
  <c r="AL25" i="8"/>
  <c r="AY25" i="8" s="1"/>
  <c r="AM25" i="8"/>
  <c r="AZ25" i="8" s="1"/>
  <c r="AJ18" i="8"/>
  <c r="AW18" i="8" s="1"/>
  <c r="AH20" i="8"/>
  <c r="AU20" i="8" s="1"/>
  <c r="AL27" i="8"/>
  <c r="AY27" i="8" s="1"/>
  <c r="AL26" i="8"/>
  <c r="AY26" i="8" s="1"/>
  <c r="AI20" i="8"/>
  <c r="AV20" i="8" s="1"/>
  <c r="AC32" i="4" a="1"/>
  <c r="AG32" i="4" s="1"/>
  <c r="AT32" i="4" s="1"/>
  <c r="H32" i="9" s="1"/>
  <c r="AC46" i="8" a="1"/>
  <c r="AM46" i="8" s="1"/>
  <c r="AZ46" i="8" s="1"/>
  <c r="AC46" i="7" a="1"/>
  <c r="AK53" i="7" s="1"/>
  <c r="AX53" i="7" s="1"/>
  <c r="Y53" i="9" s="1"/>
  <c r="AC4" i="8"/>
  <c r="AP4" i="8" s="1"/>
  <c r="AE7" i="8"/>
  <c r="AR7" i="8" s="1"/>
  <c r="AH14" i="8"/>
  <c r="AU14" i="8" s="1"/>
  <c r="AM11" i="8"/>
  <c r="AZ11" i="8" s="1"/>
  <c r="AJ13" i="8"/>
  <c r="AW13" i="8" s="1"/>
  <c r="AD10" i="8"/>
  <c r="AQ10" i="8" s="1"/>
  <c r="AH5" i="8"/>
  <c r="AU5" i="8" s="1"/>
  <c r="AE14" i="8"/>
  <c r="AR14" i="8" s="1"/>
  <c r="AM13" i="8"/>
  <c r="AZ13" i="8" s="1"/>
  <c r="AM8" i="8"/>
  <c r="AZ8" i="8" s="1"/>
  <c r="AC10" i="8"/>
  <c r="AP10" i="8" s="1"/>
  <c r="AJ4" i="8"/>
  <c r="AW4" i="8" s="1"/>
  <c r="AG6" i="8"/>
  <c r="AT6" i="8" s="1"/>
  <c r="AC12" i="8"/>
  <c r="AP12" i="8" s="1"/>
  <c r="AJ8" i="8"/>
  <c r="AW8" i="8" s="1"/>
  <c r="AH8" i="8"/>
  <c r="AU8" i="8" s="1"/>
  <c r="AD13" i="8"/>
  <c r="AQ13" i="8" s="1"/>
  <c r="AI10" i="8"/>
  <c r="AV10" i="8" s="1"/>
  <c r="AL11" i="8"/>
  <c r="AY11" i="8" s="1"/>
  <c r="AK11" i="8"/>
  <c r="AX11" i="8" s="1"/>
  <c r="AM5" i="8"/>
  <c r="AZ5" i="8" s="1"/>
  <c r="AF5" i="8"/>
  <c r="AS5" i="8" s="1"/>
  <c r="AM9" i="8"/>
  <c r="AZ9" i="8" s="1"/>
  <c r="AL14" i="8"/>
  <c r="AY14" i="8" s="1"/>
  <c r="AL8" i="8"/>
  <c r="AY8" i="8" s="1"/>
  <c r="AE11" i="8"/>
  <c r="AR11" i="8" s="1"/>
  <c r="AM12" i="8"/>
  <c r="AZ12" i="8" s="1"/>
  <c r="AE6" i="8"/>
  <c r="AR6" i="8" s="1"/>
  <c r="AF9" i="8"/>
  <c r="AS9" i="8" s="1"/>
  <c r="AK8" i="8"/>
  <c r="AX8" i="8" s="1"/>
  <c r="AK12" i="8"/>
  <c r="AX12" i="8" s="1"/>
  <c r="AE13" i="8"/>
  <c r="AR13" i="8" s="1"/>
  <c r="AK6" i="8"/>
  <c r="AX6" i="8" s="1"/>
  <c r="AC6" i="8"/>
  <c r="AP6" i="8" s="1"/>
  <c r="AJ10" i="8"/>
  <c r="AW10" i="8" s="1"/>
  <c r="AI5" i="8"/>
  <c r="AV5" i="8" s="1"/>
  <c r="AE10" i="8"/>
  <c r="AR10" i="8" s="1"/>
  <c r="AD4" i="8"/>
  <c r="AQ4" i="8" s="1"/>
  <c r="AC14" i="8"/>
  <c r="AP14" i="8" s="1"/>
  <c r="AD12" i="8"/>
  <c r="AQ12" i="8" s="1"/>
  <c r="AG5" i="8"/>
  <c r="AT5" i="8" s="1"/>
  <c r="AD7" i="8"/>
  <c r="AQ7" i="8" s="1"/>
  <c r="AE8" i="8"/>
  <c r="AR8" i="8" s="1"/>
  <c r="AH13" i="8"/>
  <c r="AU13" i="8" s="1"/>
  <c r="AC11" i="8"/>
  <c r="AP11" i="8" s="1"/>
  <c r="AK14" i="8"/>
  <c r="AX14" i="8" s="1"/>
  <c r="AC7" i="8"/>
  <c r="AP7" i="8" s="1"/>
  <c r="AK13" i="8"/>
  <c r="AX13" i="8" s="1"/>
  <c r="AM10" i="8"/>
  <c r="AZ10" i="8" s="1"/>
  <c r="AL4" i="8"/>
  <c r="AY4" i="8" s="1"/>
  <c r="AM14" i="8"/>
  <c r="AZ14" i="8" s="1"/>
  <c r="AG4" i="8"/>
  <c r="AT4" i="8" s="1"/>
  <c r="AM6" i="8"/>
  <c r="AZ6" i="8" s="1"/>
  <c r="AF7" i="8"/>
  <c r="AS7" i="8" s="1"/>
  <c r="AI12" i="8"/>
  <c r="AV12" i="8" s="1"/>
  <c r="AG10" i="8"/>
  <c r="AT10" i="8" s="1"/>
  <c r="AJ6" i="8"/>
  <c r="AW6" i="8" s="1"/>
  <c r="AK10" i="8"/>
  <c r="AX10" i="8" s="1"/>
  <c r="AJ7" i="8"/>
  <c r="AW7" i="8" s="1"/>
  <c r="AL10" i="8"/>
  <c r="AY10" i="8" s="1"/>
  <c r="AL13" i="8"/>
  <c r="AY13" i="8" s="1"/>
  <c r="AF11" i="8"/>
  <c r="AS11" i="8" s="1"/>
  <c r="AJ14" i="8"/>
  <c r="AW14" i="8" s="1"/>
  <c r="AM19" i="4"/>
  <c r="AZ19" i="4" s="1"/>
  <c r="N19" i="9" s="1"/>
  <c r="AL25" i="4"/>
  <c r="AY25" i="4" s="1"/>
  <c r="M25" i="9" s="1"/>
  <c r="L25" i="5" s="1"/>
  <c r="AF18" i="4"/>
  <c r="AS18" i="4" s="1"/>
  <c r="G18" i="9" s="1"/>
  <c r="AE25" i="4"/>
  <c r="AR25" i="4" s="1"/>
  <c r="F25" i="9" s="1"/>
  <c r="AL21" i="4"/>
  <c r="AY21" i="4" s="1"/>
  <c r="M21" i="9" s="1"/>
  <c r="AF19" i="4"/>
  <c r="AS19" i="4" s="1"/>
  <c r="G19" i="9" s="1"/>
  <c r="AD21" i="4"/>
  <c r="AQ21" i="4" s="1"/>
  <c r="E21" i="9" s="1"/>
  <c r="AD22" i="4"/>
  <c r="AQ22" i="4" s="1"/>
  <c r="E22" i="9" s="1"/>
  <c r="AH24" i="4"/>
  <c r="AU24" i="4" s="1"/>
  <c r="I24" i="9" s="1"/>
  <c r="AG19" i="4"/>
  <c r="AT19" i="4" s="1"/>
  <c r="H19" i="9" s="1"/>
  <c r="G19" i="5" s="1"/>
  <c r="AL28" i="4"/>
  <c r="AY28" i="4" s="1"/>
  <c r="M28" i="9" s="1"/>
  <c r="AD20" i="4"/>
  <c r="AQ20" i="4" s="1"/>
  <c r="E20" i="9" s="1"/>
  <c r="AJ26" i="4"/>
  <c r="AW26" i="4" s="1"/>
  <c r="K26" i="9" s="1"/>
  <c r="AE27" i="4"/>
  <c r="AR27" i="4" s="1"/>
  <c r="F27" i="9" s="1"/>
  <c r="E27" i="5" s="1"/>
  <c r="AM24" i="4"/>
  <c r="AZ24" i="4" s="1"/>
  <c r="N24" i="9" s="1"/>
  <c r="AK21" i="7"/>
  <c r="AX21" i="7" s="1"/>
  <c r="Y21" i="9" s="1"/>
  <c r="AG26" i="7"/>
  <c r="AT26" i="7" s="1"/>
  <c r="U26" i="9" s="1"/>
  <c r="AC21" i="7"/>
  <c r="AP21" i="7" s="1"/>
  <c r="Q21" i="9" s="1"/>
  <c r="C21" i="5" s="1"/>
  <c r="AJ24" i="7"/>
  <c r="AW24" i="7" s="1"/>
  <c r="X24" i="9" s="1"/>
  <c r="AF20" i="7"/>
  <c r="AS20" i="7" s="1"/>
  <c r="T20" i="9" s="1"/>
  <c r="AE28" i="7"/>
  <c r="AR28" i="7" s="1"/>
  <c r="S28" i="9" s="1"/>
  <c r="AH22" i="7"/>
  <c r="AU22" i="7" s="1"/>
  <c r="V22" i="9" s="1"/>
  <c r="AI18" i="7"/>
  <c r="AV18" i="7" s="1"/>
  <c r="W18" i="9" s="1"/>
  <c r="AH26" i="7"/>
  <c r="AU26" i="7" s="1"/>
  <c r="V26" i="9" s="1"/>
  <c r="H26" i="5" s="1"/>
  <c r="AM19" i="7"/>
  <c r="AZ19" i="7" s="1"/>
  <c r="AA19" i="9" s="1"/>
  <c r="AE19" i="7"/>
  <c r="AR19" i="7" s="1"/>
  <c r="S19" i="9" s="1"/>
  <c r="E19" i="5" s="1"/>
  <c r="AM20" i="7"/>
  <c r="AZ20" i="7" s="1"/>
  <c r="AA20" i="9" s="1"/>
  <c r="AI22" i="7"/>
  <c r="AV22" i="7" s="1"/>
  <c r="W22" i="9" s="1"/>
  <c r="AE26" i="7"/>
  <c r="AR26" i="7" s="1"/>
  <c r="S26" i="9" s="1"/>
  <c r="AK19" i="8"/>
  <c r="AX19" i="8" s="1"/>
  <c r="AL22" i="8"/>
  <c r="AY22" i="8" s="1"/>
  <c r="AI22" i="8"/>
  <c r="AV22" i="8" s="1"/>
  <c r="AD26" i="8"/>
  <c r="AQ26" i="8" s="1"/>
  <c r="AE28" i="8"/>
  <c r="AR28" i="8" s="1"/>
  <c r="AL24" i="8"/>
  <c r="AY24" i="8" s="1"/>
  <c r="AG23" i="8"/>
  <c r="AT23" i="8" s="1"/>
  <c r="AH23" i="8"/>
  <c r="AU23" i="8" s="1"/>
  <c r="AC21" i="8"/>
  <c r="AP21" i="8" s="1"/>
  <c r="AH21" i="8"/>
  <c r="AU21" i="8" s="1"/>
  <c r="AK26" i="8"/>
  <c r="AX26" i="8" s="1"/>
  <c r="AM22" i="8"/>
  <c r="AZ22" i="8" s="1"/>
  <c r="AM21" i="8"/>
  <c r="AZ21" i="8" s="1"/>
  <c r="AE26" i="8"/>
  <c r="AR26" i="8" s="1"/>
  <c r="AL24" i="4"/>
  <c r="AY24" i="4" s="1"/>
  <c r="M24" i="9" s="1"/>
  <c r="AE22" i="4"/>
  <c r="AR22" i="4" s="1"/>
  <c r="F22" i="9" s="1"/>
  <c r="AF23" i="4"/>
  <c r="AS23" i="4" s="1"/>
  <c r="G23" i="9" s="1"/>
  <c r="AF21" i="4"/>
  <c r="AS21" i="4" s="1"/>
  <c r="G21" i="9" s="1"/>
  <c r="AL26" i="4"/>
  <c r="AY26" i="4" s="1"/>
  <c r="M26" i="9" s="1"/>
  <c r="L26" i="5" s="1"/>
  <c r="AI26" i="4"/>
  <c r="AV26" i="4" s="1"/>
  <c r="J26" i="9" s="1"/>
  <c r="AD26" i="4"/>
  <c r="AQ26" i="4" s="1"/>
  <c r="E26" i="9" s="1"/>
  <c r="AE21" i="4"/>
  <c r="AR21" i="4" s="1"/>
  <c r="F21" i="9" s="1"/>
  <c r="AG21" i="4"/>
  <c r="AT21" i="4" s="1"/>
  <c r="H21" i="9" s="1"/>
  <c r="AK22" i="4"/>
  <c r="AX22" i="4" s="1"/>
  <c r="L22" i="9" s="1"/>
  <c r="AK20" i="4"/>
  <c r="AX20" i="4" s="1"/>
  <c r="L20" i="9" s="1"/>
  <c r="K20" i="5" s="1"/>
  <c r="AC23" i="4"/>
  <c r="AP23" i="4" s="1"/>
  <c r="D23" i="9" s="1"/>
  <c r="AK24" i="4"/>
  <c r="AX24" i="4" s="1"/>
  <c r="L24" i="9" s="1"/>
  <c r="AF26" i="4"/>
  <c r="AS26" i="4" s="1"/>
  <c r="G26" i="9" s="1"/>
  <c r="AK21" i="4"/>
  <c r="AX21" i="4" s="1"/>
  <c r="L21" i="9" s="1"/>
  <c r="AG19" i="7"/>
  <c r="AT19" i="7" s="1"/>
  <c r="U19" i="9" s="1"/>
  <c r="AK26" i="7"/>
  <c r="AX26" i="7" s="1"/>
  <c r="Y26" i="9" s="1"/>
  <c r="AJ18" i="7"/>
  <c r="AW18" i="7" s="1"/>
  <c r="X18" i="9" s="1"/>
  <c r="AK24" i="7"/>
  <c r="AX24" i="7" s="1"/>
  <c r="Y24" i="9" s="1"/>
  <c r="AD21" i="7"/>
  <c r="AQ21" i="7" s="1"/>
  <c r="R21" i="9" s="1"/>
  <c r="AH23" i="7"/>
  <c r="AU23" i="7" s="1"/>
  <c r="V23" i="9" s="1"/>
  <c r="H23" i="5" s="1"/>
  <c r="AF19" i="7"/>
  <c r="AS19" i="7" s="1"/>
  <c r="T19" i="9" s="1"/>
  <c r="AJ26" i="7"/>
  <c r="AW26" i="7" s="1"/>
  <c r="X26" i="9" s="1"/>
  <c r="J26" i="5" s="1"/>
  <c r="AJ20" i="7"/>
  <c r="AW20" i="7" s="1"/>
  <c r="X20" i="9" s="1"/>
  <c r="AI21" i="7"/>
  <c r="AV21" i="7" s="1"/>
  <c r="W21" i="9" s="1"/>
  <c r="AE18" i="7"/>
  <c r="AR18" i="7" s="1"/>
  <c r="S18" i="9" s="1"/>
  <c r="AE21" i="7"/>
  <c r="AR21" i="7" s="1"/>
  <c r="S21" i="9" s="1"/>
  <c r="AF27" i="7"/>
  <c r="AS27" i="7" s="1"/>
  <c r="T27" i="9" s="1"/>
  <c r="AI26" i="7"/>
  <c r="AV26" i="7" s="1"/>
  <c r="W26" i="9" s="1"/>
  <c r="I26" i="5" s="1"/>
  <c r="AJ19" i="7"/>
  <c r="AW19" i="7" s="1"/>
  <c r="X19" i="9" s="1"/>
  <c r="AF23" i="8"/>
  <c r="AS23" i="8" s="1"/>
  <c r="AI27" i="8"/>
  <c r="AV27" i="8" s="1"/>
  <c r="AM26" i="8"/>
  <c r="AZ26" i="8" s="1"/>
  <c r="AD19" i="8"/>
  <c r="AQ19" i="8" s="1"/>
  <c r="AI24" i="8"/>
  <c r="AV24" i="8" s="1"/>
  <c r="AI18" i="8"/>
  <c r="AV18" i="8" s="1"/>
  <c r="AD21" i="8"/>
  <c r="AQ21" i="8" s="1"/>
  <c r="AD25" i="8"/>
  <c r="AQ25" i="8" s="1"/>
  <c r="AE20" i="8"/>
  <c r="AR20" i="8" s="1"/>
  <c r="AE25" i="8"/>
  <c r="AR25" i="8" s="1"/>
  <c r="AJ22" i="8"/>
  <c r="AW22" i="8" s="1"/>
  <c r="AJ27" i="8"/>
  <c r="AW27" i="8" s="1"/>
  <c r="AC27" i="8"/>
  <c r="AP27" i="8" s="1"/>
  <c r="AC22" i="8"/>
  <c r="AP22" i="8" s="1"/>
  <c r="AC24" i="4"/>
  <c r="AP24" i="4" s="1"/>
  <c r="D24" i="9" s="1"/>
  <c r="C24" i="5" s="1"/>
  <c r="AL20" i="4"/>
  <c r="AY20" i="4" s="1"/>
  <c r="M20" i="9" s="1"/>
  <c r="L20" i="5" s="1"/>
  <c r="AH22" i="4"/>
  <c r="AU22" i="4" s="1"/>
  <c r="I22" i="9" s="1"/>
  <c r="AG24" i="4"/>
  <c r="AT24" i="4" s="1"/>
  <c r="H24" i="9" s="1"/>
  <c r="AK26" i="4"/>
  <c r="AX26" i="4" s="1"/>
  <c r="L26" i="9" s="1"/>
  <c r="AJ28" i="4"/>
  <c r="AW28" i="4" s="1"/>
  <c r="K28" i="9" s="1"/>
  <c r="AC26" i="4"/>
  <c r="AP26" i="4" s="1"/>
  <c r="D26" i="9" s="1"/>
  <c r="C26" i="5" s="1"/>
  <c r="AI19" i="4"/>
  <c r="AV19" i="4" s="1"/>
  <c r="J19" i="9" s="1"/>
  <c r="AJ19" i="4"/>
  <c r="AW19" i="4" s="1"/>
  <c r="K19" i="9" s="1"/>
  <c r="J19" i="5" s="1"/>
  <c r="AK19" i="4"/>
  <c r="AX19" i="4" s="1"/>
  <c r="L19" i="9" s="1"/>
  <c r="AG28" i="4"/>
  <c r="AT28" i="4" s="1"/>
  <c r="H28" i="9" s="1"/>
  <c r="AM27" i="4"/>
  <c r="AZ27" i="4" s="1"/>
  <c r="N27" i="9" s="1"/>
  <c r="AI21" i="4"/>
  <c r="AV21" i="4" s="1"/>
  <c r="J21" i="9" s="1"/>
  <c r="AJ24" i="4"/>
  <c r="AW24" i="4" s="1"/>
  <c r="K24" i="9" s="1"/>
  <c r="AE24" i="7"/>
  <c r="AR24" i="7" s="1"/>
  <c r="S24" i="9" s="1"/>
  <c r="AL28" i="7"/>
  <c r="AY28" i="7" s="1"/>
  <c r="Z28" i="9" s="1"/>
  <c r="AD23" i="7"/>
  <c r="AQ23" i="7" s="1"/>
  <c r="R23" i="9" s="1"/>
  <c r="D23" i="5" s="1"/>
  <c r="AD28" i="7"/>
  <c r="AQ28" i="7" s="1"/>
  <c r="R28" i="9" s="1"/>
  <c r="D28" i="5" s="1"/>
  <c r="AD22" i="7"/>
  <c r="AQ22" i="7" s="1"/>
  <c r="R22" i="9" s="1"/>
  <c r="AK28" i="7"/>
  <c r="AX28" i="7" s="1"/>
  <c r="Y28" i="9" s="1"/>
  <c r="AJ25" i="7"/>
  <c r="AW25" i="7" s="1"/>
  <c r="X25" i="9" s="1"/>
  <c r="J25" i="5" s="1"/>
  <c r="AM27" i="7"/>
  <c r="AZ27" i="7" s="1"/>
  <c r="AA27" i="9" s="1"/>
  <c r="AD27" i="7"/>
  <c r="AQ27" i="7" s="1"/>
  <c r="R27" i="9" s="1"/>
  <c r="D27" i="5" s="1"/>
  <c r="AG20" i="7"/>
  <c r="AT20" i="7" s="1"/>
  <c r="U20" i="9" s="1"/>
  <c r="AI28" i="7"/>
  <c r="AV28" i="7" s="1"/>
  <c r="W28" i="9" s="1"/>
  <c r="I28" i="5" s="1"/>
  <c r="AH24" i="7"/>
  <c r="AU24" i="7" s="1"/>
  <c r="V24" i="9" s="1"/>
  <c r="AE23" i="7"/>
  <c r="AR23" i="7" s="1"/>
  <c r="S23" i="9" s="1"/>
  <c r="E23" i="5" s="1"/>
  <c r="AE22" i="7"/>
  <c r="AR22" i="7" s="1"/>
  <c r="S22" i="9" s="1"/>
  <c r="AI23" i="7"/>
  <c r="AV23" i="7" s="1"/>
  <c r="W23" i="9" s="1"/>
  <c r="AF20" i="8"/>
  <c r="AS20" i="8" s="1"/>
  <c r="AK28" i="8"/>
  <c r="AX28" i="8" s="1"/>
  <c r="AG22" i="8"/>
  <c r="AT22" i="8" s="1"/>
  <c r="AE18" i="8"/>
  <c r="AR18" i="8" s="1"/>
  <c r="AL21" i="8"/>
  <c r="AY21" i="8" s="1"/>
  <c r="AJ24" i="8"/>
  <c r="AW24" i="8" s="1"/>
  <c r="AD18" i="8"/>
  <c r="AQ18" i="8" s="1"/>
  <c r="AM18" i="8"/>
  <c r="AZ18" i="8" s="1"/>
  <c r="AD28" i="8"/>
  <c r="AQ28" i="8" s="1"/>
  <c r="AC24" i="8"/>
  <c r="AP24" i="8" s="1"/>
  <c r="AG20" i="8"/>
  <c r="AT20" i="8" s="1"/>
  <c r="AK22" i="8"/>
  <c r="AX22" i="8" s="1"/>
  <c r="AH22" i="8"/>
  <c r="AU22" i="8" s="1"/>
  <c r="AF25" i="8"/>
  <c r="AS25" i="8" s="1"/>
  <c r="AM24" i="8"/>
  <c r="AZ24" i="8" s="1"/>
  <c r="AK24" i="8"/>
  <c r="AX24" i="8" s="1"/>
  <c r="AG24" i="8"/>
  <c r="AT24" i="8" s="1"/>
  <c r="AE19" i="8"/>
  <c r="AR19" i="8" s="1"/>
  <c r="AF24" i="8"/>
  <c r="AS24" i="8" s="1"/>
  <c r="L28" i="5"/>
  <c r="I23" i="5"/>
  <c r="M27" i="5"/>
  <c r="C25" i="5"/>
  <c r="H27" i="5"/>
  <c r="F24" i="5"/>
  <c r="G25" i="5"/>
  <c r="H28" i="5"/>
  <c r="M23" i="5"/>
  <c r="G28" i="5"/>
  <c r="M28" i="5"/>
  <c r="G22" i="5"/>
  <c r="L18" i="5"/>
  <c r="K25" i="5"/>
  <c r="H18" i="5"/>
  <c r="E20" i="5"/>
  <c r="H19" i="5"/>
  <c r="D24" i="5"/>
  <c r="G23" i="5"/>
  <c r="F18" i="5"/>
  <c r="F25" i="5"/>
  <c r="I19" i="5"/>
  <c r="J21" i="5"/>
  <c r="D20" i="5"/>
  <c r="AI14" i="4"/>
  <c r="AV14" i="4" s="1"/>
  <c r="J14" i="9" s="1"/>
  <c r="I14" i="5" s="1"/>
  <c r="AG11" i="4"/>
  <c r="AT11" i="4" s="1"/>
  <c r="H11" i="9" s="1"/>
  <c r="AI7" i="4"/>
  <c r="AV7" i="4" s="1"/>
  <c r="J7" i="9" s="1"/>
  <c r="I7" i="5" s="1"/>
  <c r="AC9" i="4"/>
  <c r="AP9" i="4" s="1"/>
  <c r="D9" i="9" s="1"/>
  <c r="AJ6" i="4"/>
  <c r="AW6" i="4" s="1"/>
  <c r="K6" i="9" s="1"/>
  <c r="AL8" i="4"/>
  <c r="AY8" i="4" s="1"/>
  <c r="M8" i="9" s="1"/>
  <c r="AE14" i="4"/>
  <c r="AR14" i="4" s="1"/>
  <c r="F14" i="9" s="1"/>
  <c r="E14" i="5" s="1"/>
  <c r="AM8" i="4"/>
  <c r="AZ8" i="4" s="1"/>
  <c r="N8" i="9" s="1"/>
  <c r="AL13" i="4"/>
  <c r="AY13" i="4" s="1"/>
  <c r="M13" i="9" s="1"/>
  <c r="AG7" i="4"/>
  <c r="AT7" i="4" s="1"/>
  <c r="H7" i="9" s="1"/>
  <c r="AC4" i="4"/>
  <c r="AE13" i="4"/>
  <c r="AR13" i="4" s="1"/>
  <c r="F13" i="9" s="1"/>
  <c r="AK4" i="4"/>
  <c r="AX4" i="4" s="1"/>
  <c r="L4" i="9" s="1"/>
  <c r="AF10" i="4"/>
  <c r="AS10" i="4" s="1"/>
  <c r="G10" i="9" s="1"/>
  <c r="AJ10" i="4"/>
  <c r="AW10" i="4" s="1"/>
  <c r="K10" i="9" s="1"/>
  <c r="J10" i="5" s="1"/>
  <c r="AI5" i="7"/>
  <c r="AV5" i="7" s="1"/>
  <c r="W5" i="9" s="1"/>
  <c r="I5" i="5" s="1"/>
  <c r="AC8" i="7"/>
  <c r="AP8" i="7" s="1"/>
  <c r="Q8" i="9" s="1"/>
  <c r="AJ14" i="7"/>
  <c r="AW14" i="7" s="1"/>
  <c r="X14" i="9" s="1"/>
  <c r="AF9" i="7"/>
  <c r="AS9" i="7" s="1"/>
  <c r="T9" i="9" s="1"/>
  <c r="AE13" i="7"/>
  <c r="AR13" i="7" s="1"/>
  <c r="S13" i="9" s="1"/>
  <c r="AC7" i="7"/>
  <c r="AP7" i="7" s="1"/>
  <c r="Q7" i="9" s="1"/>
  <c r="AG12" i="7"/>
  <c r="AT12" i="7" s="1"/>
  <c r="U12" i="9" s="1"/>
  <c r="AF11" i="7"/>
  <c r="AS11" i="7" s="1"/>
  <c r="T11" i="9" s="1"/>
  <c r="AD4" i="7"/>
  <c r="AQ4" i="7" s="1"/>
  <c r="R4" i="9" s="1"/>
  <c r="AK14" i="7"/>
  <c r="AX14" i="7" s="1"/>
  <c r="Y14" i="9" s="1"/>
  <c r="AF8" i="7"/>
  <c r="AS8" i="7" s="1"/>
  <c r="T8" i="9" s="1"/>
  <c r="AM9" i="7"/>
  <c r="AZ9" i="7" s="1"/>
  <c r="AA9" i="9" s="1"/>
  <c r="AK12" i="7"/>
  <c r="AX12" i="7" s="1"/>
  <c r="Y12" i="9" s="1"/>
  <c r="AJ11" i="7"/>
  <c r="AW11" i="7" s="1"/>
  <c r="X11" i="9" s="1"/>
  <c r="AD10" i="7"/>
  <c r="AQ10" i="7" s="1"/>
  <c r="R10" i="9" s="1"/>
  <c r="AH10" i="4"/>
  <c r="AU10" i="4" s="1"/>
  <c r="I10" i="9" s="1"/>
  <c r="AC8" i="4"/>
  <c r="AP8" i="4" s="1"/>
  <c r="D8" i="9" s="1"/>
  <c r="C8" i="5" s="1"/>
  <c r="AI10" i="4"/>
  <c r="AV10" i="4" s="1"/>
  <c r="J10" i="9" s="1"/>
  <c r="I10" i="5" s="1"/>
  <c r="AG8" i="4"/>
  <c r="AT8" i="4" s="1"/>
  <c r="H8" i="9" s="1"/>
  <c r="AL14" i="4"/>
  <c r="AY14" i="4" s="1"/>
  <c r="M14" i="9" s="1"/>
  <c r="L14" i="5" s="1"/>
  <c r="AH7" i="4"/>
  <c r="AU7" i="4" s="1"/>
  <c r="I7" i="9" s="1"/>
  <c r="AF6" i="4"/>
  <c r="AS6" i="4" s="1"/>
  <c r="G6" i="9" s="1"/>
  <c r="AK5" i="4"/>
  <c r="AX5" i="4" s="1"/>
  <c r="L5" i="9" s="1"/>
  <c r="AD8" i="4"/>
  <c r="AQ8" i="4" s="1"/>
  <c r="E8" i="9" s="1"/>
  <c r="D8" i="5" s="1"/>
  <c r="AK8" i="4"/>
  <c r="AX8" i="4" s="1"/>
  <c r="L8" i="9" s="1"/>
  <c r="AE8" i="4"/>
  <c r="AR8" i="4" s="1"/>
  <c r="F8" i="9" s="1"/>
  <c r="E8" i="5" s="1"/>
  <c r="AG6" i="4"/>
  <c r="AT6" i="4" s="1"/>
  <c r="H6" i="9" s="1"/>
  <c r="AD13" i="4"/>
  <c r="AQ13" i="4" s="1"/>
  <c r="E13" i="9" s="1"/>
  <c r="D13" i="5" s="1"/>
  <c r="AH6" i="4"/>
  <c r="AU6" i="4" s="1"/>
  <c r="I6" i="9" s="1"/>
  <c r="AI5" i="4"/>
  <c r="AV5" i="4" s="1"/>
  <c r="J5" i="9" s="1"/>
  <c r="AM13" i="7"/>
  <c r="AZ13" i="7" s="1"/>
  <c r="AA13" i="9" s="1"/>
  <c r="AK9" i="7"/>
  <c r="AX9" i="7" s="1"/>
  <c r="Y9" i="9" s="1"/>
  <c r="K9" i="5" s="1"/>
  <c r="AC13" i="7"/>
  <c r="AP13" i="7" s="1"/>
  <c r="Q13" i="9" s="1"/>
  <c r="C13" i="5" s="1"/>
  <c r="AI12" i="7"/>
  <c r="AV12" i="7" s="1"/>
  <c r="W12" i="9" s="1"/>
  <c r="AI11" i="7"/>
  <c r="AV11" i="7" s="1"/>
  <c r="W11" i="9" s="1"/>
  <c r="AG5" i="7"/>
  <c r="AT5" i="7" s="1"/>
  <c r="U5" i="9" s="1"/>
  <c r="G5" i="5" s="1"/>
  <c r="AE4" i="7"/>
  <c r="AR4" i="7" s="1"/>
  <c r="S4" i="9" s="1"/>
  <c r="AF7" i="7"/>
  <c r="AS7" i="7" s="1"/>
  <c r="T7" i="9" s="1"/>
  <c r="AK7" i="7"/>
  <c r="AX7" i="7" s="1"/>
  <c r="Y7" i="9" s="1"/>
  <c r="AJ10" i="7"/>
  <c r="AW10" i="7" s="1"/>
  <c r="X10" i="9" s="1"/>
  <c r="AC12" i="7"/>
  <c r="AP12" i="7" s="1"/>
  <c r="Q12" i="9" s="1"/>
  <c r="C12" i="5" s="1"/>
  <c r="AK13" i="7"/>
  <c r="AX13" i="7" s="1"/>
  <c r="Y13" i="9" s="1"/>
  <c r="AF4" i="7"/>
  <c r="AS4" i="7" s="1"/>
  <c r="T4" i="9" s="1"/>
  <c r="AG6" i="7"/>
  <c r="AT6" i="7" s="1"/>
  <c r="U6" i="9" s="1"/>
  <c r="G6" i="5" s="1"/>
  <c r="AG10" i="7"/>
  <c r="AT10" i="7" s="1"/>
  <c r="U10" i="9" s="1"/>
  <c r="H4" i="5"/>
  <c r="AF11" i="4"/>
  <c r="AS11" i="4" s="1"/>
  <c r="G11" i="9" s="1"/>
  <c r="AJ9" i="4"/>
  <c r="AW9" i="4" s="1"/>
  <c r="K9" i="9" s="1"/>
  <c r="J9" i="5" s="1"/>
  <c r="AF4" i="4"/>
  <c r="AS4" i="4" s="1"/>
  <c r="G4" i="9" s="1"/>
  <c r="F4" i="5" s="1"/>
  <c r="AM9" i="4"/>
  <c r="AZ9" i="4" s="1"/>
  <c r="N9" i="9" s="1"/>
  <c r="AK14" i="4"/>
  <c r="AX14" i="4" s="1"/>
  <c r="L14" i="9" s="1"/>
  <c r="AE9" i="4"/>
  <c r="AR9" i="4" s="1"/>
  <c r="F9" i="9" s="1"/>
  <c r="E9" i="5" s="1"/>
  <c r="AD14" i="4"/>
  <c r="AQ14" i="4" s="1"/>
  <c r="E14" i="9" s="1"/>
  <c r="AI6" i="4"/>
  <c r="AV6" i="4" s="1"/>
  <c r="J6" i="9" s="1"/>
  <c r="AC11" i="4"/>
  <c r="AP11" i="4" s="1"/>
  <c r="D11" i="9" s="1"/>
  <c r="C11" i="5" s="1"/>
  <c r="AC5" i="4"/>
  <c r="AP5" i="4" s="1"/>
  <c r="D5" i="9" s="1"/>
  <c r="C5" i="5" s="1"/>
  <c r="AM7" i="4"/>
  <c r="AZ7" i="4" s="1"/>
  <c r="N7" i="9" s="1"/>
  <c r="M7" i="5" s="1"/>
  <c r="AG9" i="4"/>
  <c r="AT9" i="4" s="1"/>
  <c r="H9" i="9" s="1"/>
  <c r="G9" i="5" s="1"/>
  <c r="AE6" i="4"/>
  <c r="AR6" i="4" s="1"/>
  <c r="F6" i="9" s="1"/>
  <c r="AF7" i="4"/>
  <c r="AS7" i="4" s="1"/>
  <c r="G7" i="9" s="1"/>
  <c r="F7" i="5" s="1"/>
  <c r="AM5" i="4"/>
  <c r="AZ5" i="4" s="1"/>
  <c r="N5" i="9" s="1"/>
  <c r="M5" i="5" s="1"/>
  <c r="AL11" i="7"/>
  <c r="AY11" i="7" s="1"/>
  <c r="Z11" i="9" s="1"/>
  <c r="AG14" i="7"/>
  <c r="AT14" i="7" s="1"/>
  <c r="U14" i="9" s="1"/>
  <c r="AG8" i="7"/>
  <c r="AT8" i="7" s="1"/>
  <c r="U8" i="9" s="1"/>
  <c r="AL9" i="7"/>
  <c r="AY9" i="7" s="1"/>
  <c r="Z9" i="9" s="1"/>
  <c r="L9" i="5" s="1"/>
  <c r="AK8" i="7"/>
  <c r="AX8" i="7" s="1"/>
  <c r="Y8" i="9" s="1"/>
  <c r="AH7" i="7"/>
  <c r="AU7" i="7" s="1"/>
  <c r="V7" i="9" s="1"/>
  <c r="AH6" i="7"/>
  <c r="AU6" i="7" s="1"/>
  <c r="V6" i="9" s="1"/>
  <c r="H6" i="5" s="1"/>
  <c r="AF10" i="7"/>
  <c r="AS10" i="7" s="1"/>
  <c r="T10" i="9" s="1"/>
  <c r="AM4" i="7"/>
  <c r="AZ4" i="7" s="1"/>
  <c r="AA4" i="9" s="1"/>
  <c r="AE5" i="7"/>
  <c r="AR5" i="7" s="1"/>
  <c r="S5" i="9" s="1"/>
  <c r="AH8" i="7"/>
  <c r="AU8" i="7" s="1"/>
  <c r="V8" i="9" s="1"/>
  <c r="H8" i="5" s="1"/>
  <c r="AM10" i="7"/>
  <c r="AZ10" i="7" s="1"/>
  <c r="AA10" i="9" s="1"/>
  <c r="M10" i="5" s="1"/>
  <c r="AK11" i="7"/>
  <c r="AX11" i="7" s="1"/>
  <c r="Y11" i="9" s="1"/>
  <c r="AE11" i="7"/>
  <c r="AR11" i="7" s="1"/>
  <c r="S11" i="9" s="1"/>
  <c r="AD7" i="7"/>
  <c r="AQ7" i="7" s="1"/>
  <c r="R7" i="9" s="1"/>
  <c r="M14" i="5"/>
  <c r="G13" i="5"/>
  <c r="H5" i="5"/>
  <c r="AI48" i="8"/>
  <c r="AV48" i="8" s="1"/>
  <c r="AK47" i="8"/>
  <c r="AX47" i="8" s="1"/>
  <c r="AK52" i="8"/>
  <c r="AX52" i="8" s="1"/>
  <c r="AJ46" i="8"/>
  <c r="AW46" i="8" s="1"/>
  <c r="AJ52" i="8"/>
  <c r="AW52" i="8" s="1"/>
  <c r="AE46" i="8"/>
  <c r="AR46" i="8" s="1"/>
  <c r="AM50" i="8"/>
  <c r="AZ50" i="8" s="1"/>
  <c r="AL54" i="8"/>
  <c r="AY54" i="8" s="1"/>
  <c r="AD50" i="8"/>
  <c r="AQ50" i="8" s="1"/>
  <c r="AM52" i="8"/>
  <c r="AZ52" i="8" s="1"/>
  <c r="AE50" i="8"/>
  <c r="AR50" i="8" s="1"/>
  <c r="AM51" i="8"/>
  <c r="AZ51" i="8" s="1"/>
  <c r="AE52" i="8"/>
  <c r="AR52" i="8" s="1"/>
  <c r="AG51" i="8"/>
  <c r="AT51" i="8" s="1"/>
  <c r="AG56" i="8"/>
  <c r="AT56" i="8" s="1"/>
  <c r="AF52" i="8"/>
  <c r="AS52" i="8" s="1"/>
  <c r="AH51" i="8"/>
  <c r="AU51" i="8" s="1"/>
  <c r="AH56" i="8"/>
  <c r="AU56" i="8" s="1"/>
  <c r="AJ49" i="8"/>
  <c r="AW49" i="8" s="1"/>
  <c r="AI49" i="8"/>
  <c r="AV49" i="8" s="1"/>
  <c r="AK50" i="8"/>
  <c r="AX50" i="8" s="1"/>
  <c r="AK54" i="8"/>
  <c r="AX54" i="8" s="1"/>
  <c r="AJ54" i="8"/>
  <c r="AW54" i="8" s="1"/>
  <c r="AL48" i="8"/>
  <c r="AY48" i="8" s="1"/>
  <c r="AD55" i="8"/>
  <c r="AQ55" i="8" s="1"/>
  <c r="AC54" i="8"/>
  <c r="AP54" i="8" s="1"/>
  <c r="AE48" i="8"/>
  <c r="AR48" i="8" s="1"/>
  <c r="AH50" i="8"/>
  <c r="AU50" i="8" s="1"/>
  <c r="AM55" i="8"/>
  <c r="AZ55" i="8" s="1"/>
  <c r="AH48" i="8"/>
  <c r="AU48" i="8" s="1"/>
  <c r="AJ47" i="7"/>
  <c r="AW47" i="7" s="1"/>
  <c r="X47" i="9" s="1"/>
  <c r="AC56" i="7"/>
  <c r="AP56" i="7" s="1"/>
  <c r="Q56" i="9" s="1"/>
  <c r="AG47" i="7"/>
  <c r="AT47" i="7" s="1"/>
  <c r="U47" i="9" s="1"/>
  <c r="AE49" i="7"/>
  <c r="AR49" i="7" s="1"/>
  <c r="S49" i="9" s="1"/>
  <c r="AM56" i="7"/>
  <c r="AZ56" i="7" s="1"/>
  <c r="AA56" i="9" s="1"/>
  <c r="AK54" i="7"/>
  <c r="AX54" i="7" s="1"/>
  <c r="Y54" i="9" s="1"/>
  <c r="AF52" i="7"/>
  <c r="AS52" i="7" s="1"/>
  <c r="T52" i="9" s="1"/>
  <c r="AI55" i="7"/>
  <c r="AV55" i="7" s="1"/>
  <c r="W55" i="9" s="1"/>
  <c r="AH49" i="7"/>
  <c r="AU49" i="7" s="1"/>
  <c r="V49" i="9" s="1"/>
  <c r="AF51" i="7"/>
  <c r="AS51" i="7" s="1"/>
  <c r="T51" i="9" s="1"/>
  <c r="AD51" i="7"/>
  <c r="AQ51" i="7" s="1"/>
  <c r="R51" i="9" s="1"/>
  <c r="AE53" i="7"/>
  <c r="AR53" i="7" s="1"/>
  <c r="S53" i="9" s="1"/>
  <c r="AC55" i="7"/>
  <c r="AP55" i="7" s="1"/>
  <c r="Q55" i="9" s="1"/>
  <c r="AC47" i="7"/>
  <c r="AP47" i="7" s="1"/>
  <c r="Q47" i="9" s="1"/>
  <c r="AE55" i="7"/>
  <c r="AR55" i="7" s="1"/>
  <c r="S55" i="9" s="1"/>
  <c r="AK48" i="7"/>
  <c r="AX48" i="7" s="1"/>
  <c r="Y48" i="9" s="1"/>
  <c r="AI50" i="7"/>
  <c r="AV50" i="7" s="1"/>
  <c r="W50" i="9" s="1"/>
  <c r="AF55" i="7"/>
  <c r="AS55" i="7" s="1"/>
  <c r="T55" i="9" s="1"/>
  <c r="AF46" i="7"/>
  <c r="AS46" i="7" s="1"/>
  <c r="T46" i="9" s="1"/>
  <c r="AJ52" i="7"/>
  <c r="AW52" i="7" s="1"/>
  <c r="X52" i="9" s="1"/>
  <c r="AJ46" i="7"/>
  <c r="AW46" i="7" s="1"/>
  <c r="X46" i="9" s="1"/>
  <c r="AH48" i="7"/>
  <c r="AU48" i="7" s="1"/>
  <c r="V48" i="9" s="1"/>
  <c r="AC52" i="7"/>
  <c r="AP52" i="7" s="1"/>
  <c r="Q52" i="9" s="1"/>
  <c r="AH47" i="7"/>
  <c r="AU47" i="7" s="1"/>
  <c r="V47" i="9" s="1"/>
  <c r="AC50" i="7"/>
  <c r="AP50" i="7" s="1"/>
  <c r="Q50" i="9" s="1"/>
  <c r="AH46" i="7"/>
  <c r="AU46" i="7" s="1"/>
  <c r="V46" i="9" s="1"/>
  <c r="AL54" i="7"/>
  <c r="AY54" i="7" s="1"/>
  <c r="Z54" i="9" s="1"/>
  <c r="AI54" i="7"/>
  <c r="AV54" i="7" s="1"/>
  <c r="W54" i="9" s="1"/>
  <c r="AG56" i="7"/>
  <c r="AT56" i="7" s="1"/>
  <c r="U56" i="9" s="1"/>
  <c r="AF50" i="7"/>
  <c r="AS50" i="7" s="1"/>
  <c r="T50" i="9" s="1"/>
  <c r="AH52" i="7"/>
  <c r="AU52" i="7" s="1"/>
  <c r="V52" i="9" s="1"/>
  <c r="AF54" i="7"/>
  <c r="AS54" i="7" s="1"/>
  <c r="T54" i="9" s="1"/>
  <c r="AL52" i="7"/>
  <c r="AY52" i="7" s="1"/>
  <c r="Z52" i="9" s="1"/>
  <c r="AF53" i="7"/>
  <c r="AS53" i="7" s="1"/>
  <c r="T53" i="9" s="1"/>
  <c r="AL55" i="7"/>
  <c r="AY55" i="7" s="1"/>
  <c r="Z55" i="9" s="1"/>
  <c r="AE51" i="7"/>
  <c r="AR51" i="7" s="1"/>
  <c r="S51" i="9" s="1"/>
  <c r="AL49" i="7"/>
  <c r="AY49" i="7" s="1"/>
  <c r="Z49" i="9" s="1"/>
  <c r="AI49" i="7"/>
  <c r="AV49" i="7" s="1"/>
  <c r="W49" i="9" s="1"/>
  <c r="AG51" i="7"/>
  <c r="AT51" i="7" s="1"/>
  <c r="U51" i="9" s="1"/>
  <c r="AD56" i="7"/>
  <c r="AQ56" i="7" s="1"/>
  <c r="R56" i="9" s="1"/>
  <c r="AH51" i="7"/>
  <c r="AU51" i="7" s="1"/>
  <c r="V51" i="9" s="1"/>
  <c r="AM51" i="7"/>
  <c r="AZ51" i="7" s="1"/>
  <c r="AA51" i="9" s="1"/>
  <c r="AK46" i="7"/>
  <c r="AX46" i="7" s="1"/>
  <c r="Y46" i="9" s="1"/>
  <c r="AF49" i="7"/>
  <c r="AS49" i="7" s="1"/>
  <c r="T49" i="9" s="1"/>
  <c r="AJ48" i="7"/>
  <c r="AW48" i="7" s="1"/>
  <c r="X48" i="9" s="1"/>
  <c r="AD48" i="7"/>
  <c r="AQ48" i="7" s="1"/>
  <c r="R48" i="9" s="1"/>
  <c r="AM49" i="7"/>
  <c r="AZ49" i="7" s="1"/>
  <c r="AA49" i="9" s="1"/>
  <c r="AC48" i="7"/>
  <c r="AP48" i="7" s="1"/>
  <c r="Q48" i="9" s="1"/>
  <c r="AJ55" i="7"/>
  <c r="AW55" i="7" s="1"/>
  <c r="X55" i="9" s="1"/>
  <c r="AG55" i="7"/>
  <c r="AT55" i="7" s="1"/>
  <c r="U55" i="9" s="1"/>
  <c r="AG52" i="7"/>
  <c r="AT52" i="7" s="1"/>
  <c r="U52" i="9" s="1"/>
  <c r="AM48" i="7"/>
  <c r="AZ48" i="7" s="1"/>
  <c r="AA48" i="9" s="1"/>
  <c r="AK52" i="7"/>
  <c r="AX52" i="7" s="1"/>
  <c r="Y52" i="9" s="1"/>
  <c r="AI52" i="7"/>
  <c r="AV52" i="7" s="1"/>
  <c r="W52" i="9" s="1"/>
  <c r="AD55" i="7"/>
  <c r="AQ55" i="7" s="1"/>
  <c r="R55" i="9" s="1"/>
  <c r="AL51" i="7"/>
  <c r="AY51" i="7" s="1"/>
  <c r="Z51" i="9" s="1"/>
  <c r="AM53" i="7"/>
  <c r="AZ53" i="7" s="1"/>
  <c r="AA53" i="9" s="1"/>
  <c r="AK55" i="7"/>
  <c r="AX55" i="7" s="1"/>
  <c r="Y55" i="9" s="1"/>
  <c r="AL53" i="7"/>
  <c r="AY53" i="7" s="1"/>
  <c r="Z53" i="9" s="1"/>
  <c r="AJ50" i="7"/>
  <c r="AW50" i="7" s="1"/>
  <c r="X50" i="9" s="1"/>
  <c r="AM47" i="7"/>
  <c r="AZ47" i="7" s="1"/>
  <c r="AA47" i="9" s="1"/>
  <c r="AM55" i="7"/>
  <c r="AZ55" i="7" s="1"/>
  <c r="AA55" i="9" s="1"/>
  <c r="AI56" i="7"/>
  <c r="AV56" i="7" s="1"/>
  <c r="W56" i="9" s="1"/>
  <c r="AF56" i="7"/>
  <c r="AS56" i="7" s="1"/>
  <c r="T56" i="9" s="1"/>
  <c r="AC51" i="7"/>
  <c r="AP51" i="7" s="1"/>
  <c r="Q51" i="9" s="1"/>
  <c r="AI46" i="7"/>
  <c r="AV46" i="7" s="1"/>
  <c r="W46" i="9" s="1"/>
  <c r="AG48" i="7"/>
  <c r="AT48" i="7" s="1"/>
  <c r="U48" i="9" s="1"/>
  <c r="AE50" i="7"/>
  <c r="AR50" i="7" s="1"/>
  <c r="S50" i="9" s="1"/>
  <c r="AM46" i="7"/>
  <c r="AZ46" i="7" s="1"/>
  <c r="AA46" i="9" s="1"/>
  <c r="AE48" i="7"/>
  <c r="AR48" i="7" s="1"/>
  <c r="S48" i="9" s="1"/>
  <c r="AH55" i="7"/>
  <c r="AU55" i="7" s="1"/>
  <c r="V55" i="9" s="1"/>
  <c r="AE47" i="7"/>
  <c r="AR47" i="7" s="1"/>
  <c r="S47" i="9" s="1"/>
  <c r="AH50" i="7"/>
  <c r="AU50" i="7" s="1"/>
  <c r="V50" i="9" s="1"/>
  <c r="AE46" i="7"/>
  <c r="AR46" i="7" s="1"/>
  <c r="S46" i="9" s="1"/>
  <c r="AC54" i="7"/>
  <c r="AP54" i="7" s="1"/>
  <c r="Q54" i="9" s="1"/>
  <c r="AM51" i="4"/>
  <c r="AZ51" i="4" s="1"/>
  <c r="N51" i="9" s="1"/>
  <c r="AI46" i="4"/>
  <c r="AV46" i="4" s="1"/>
  <c r="J46" i="9" s="1"/>
  <c r="I46" i="5" s="1"/>
  <c r="AH48" i="4"/>
  <c r="AU48" i="4" s="1"/>
  <c r="I48" i="9" s="1"/>
  <c r="AE53" i="4"/>
  <c r="AR53" i="4" s="1"/>
  <c r="F53" i="9" s="1"/>
  <c r="AH47" i="4"/>
  <c r="AU47" i="4" s="1"/>
  <c r="I47" i="9" s="1"/>
  <c r="AJ46" i="4"/>
  <c r="AW46" i="4" s="1"/>
  <c r="K46" i="9" s="1"/>
  <c r="J46" i="5" s="1"/>
  <c r="AK54" i="4"/>
  <c r="AX54" i="4" s="1"/>
  <c r="L54" i="9" s="1"/>
  <c r="K54" i="5" s="1"/>
  <c r="AH46" i="4"/>
  <c r="AU46" i="4" s="1"/>
  <c r="I46" i="9" s="1"/>
  <c r="AF50" i="4"/>
  <c r="AS50" i="4" s="1"/>
  <c r="G50" i="9" s="1"/>
  <c r="F50" i="5" s="1"/>
  <c r="AJ56" i="4"/>
  <c r="AW56" i="4" s="1"/>
  <c r="K56" i="9" s="1"/>
  <c r="AH49" i="4"/>
  <c r="AU49" i="4" s="1"/>
  <c r="I49" i="9" s="1"/>
  <c r="AF54" i="4"/>
  <c r="AS54" i="4" s="1"/>
  <c r="G54" i="9" s="1"/>
  <c r="AJ54" i="4"/>
  <c r="AW54" i="4" s="1"/>
  <c r="K54" i="9" s="1"/>
  <c r="AG53" i="4"/>
  <c r="AT53" i="4" s="1"/>
  <c r="H53" i="9" s="1"/>
  <c r="AK51" i="4"/>
  <c r="AX51" i="4" s="1"/>
  <c r="L51" i="9" s="1"/>
  <c r="AC49" i="4"/>
  <c r="AP49" i="4" s="1"/>
  <c r="D49" i="9" s="1"/>
  <c r="AF52" i="4"/>
  <c r="AS52" i="4" s="1"/>
  <c r="G52" i="9" s="1"/>
  <c r="F52" i="5" s="1"/>
  <c r="AD51" i="4"/>
  <c r="AQ51" i="4" s="1"/>
  <c r="E51" i="9" s="1"/>
  <c r="AJ49" i="4"/>
  <c r="AW49" i="4" s="1"/>
  <c r="K49" i="9" s="1"/>
  <c r="AE52" i="4"/>
  <c r="AR52" i="4" s="1"/>
  <c r="F52" i="9" s="1"/>
  <c r="AE46" i="4"/>
  <c r="AR46" i="4" s="1"/>
  <c r="F46" i="9" s="1"/>
  <c r="AI48" i="4"/>
  <c r="AV48" i="4" s="1"/>
  <c r="J48" i="9" s="1"/>
  <c r="AK46" i="4"/>
  <c r="AX46" i="4" s="1"/>
  <c r="L46" i="9" s="1"/>
  <c r="AF49" i="4"/>
  <c r="AS49" i="4" s="1"/>
  <c r="G49" i="9" s="1"/>
  <c r="AG50" i="4"/>
  <c r="AT50" i="4" s="1"/>
  <c r="H50" i="9" s="1"/>
  <c r="AI51" i="4"/>
  <c r="AV51" i="4" s="1"/>
  <c r="J51" i="9" s="1"/>
  <c r="AC47" i="4"/>
  <c r="AP47" i="4" s="1"/>
  <c r="D47" i="9" s="1"/>
  <c r="AL54" i="4"/>
  <c r="AY54" i="4" s="1"/>
  <c r="M54" i="9" s="1"/>
  <c r="AJ51" i="4"/>
  <c r="AW51" i="4" s="1"/>
  <c r="K51" i="9" s="1"/>
  <c r="AC52" i="4"/>
  <c r="AP52" i="4" s="1"/>
  <c r="D52" i="9" s="1"/>
  <c r="AG51" i="4"/>
  <c r="AT51" i="4" s="1"/>
  <c r="H51" i="9" s="1"/>
  <c r="AL52" i="4"/>
  <c r="AY52" i="4" s="1"/>
  <c r="M52" i="9" s="1"/>
  <c r="L52" i="5" s="1"/>
  <c r="AG54" i="4"/>
  <c r="AT54" i="4" s="1"/>
  <c r="H54" i="9" s="1"/>
  <c r="AI52" i="4"/>
  <c r="AV52" i="4" s="1"/>
  <c r="J52" i="9" s="1"/>
  <c r="I52" i="5" s="1"/>
  <c r="AD55" i="4"/>
  <c r="AQ55" i="4" s="1"/>
  <c r="E55" i="9" s="1"/>
  <c r="D55" i="5" s="1"/>
  <c r="AD54" i="4"/>
  <c r="AQ54" i="4" s="1"/>
  <c r="E54" i="9" s="1"/>
  <c r="AK48" i="4"/>
  <c r="AX48" i="4" s="1"/>
  <c r="L48" i="9" s="1"/>
  <c r="K48" i="5" s="1"/>
  <c r="AD48" i="4"/>
  <c r="AQ48" i="4" s="1"/>
  <c r="E48" i="9" s="1"/>
  <c r="AL49" i="4"/>
  <c r="AY49" i="4" s="1"/>
  <c r="M49" i="9" s="1"/>
  <c r="AD53" i="4"/>
  <c r="AQ53" i="4" s="1"/>
  <c r="E53" i="9" s="1"/>
  <c r="AH52" i="4"/>
  <c r="AU52" i="4" s="1"/>
  <c r="I52" i="9" s="1"/>
  <c r="AF47" i="4"/>
  <c r="AS47" i="4" s="1"/>
  <c r="G47" i="9" s="1"/>
  <c r="AD47" i="4"/>
  <c r="AQ47" i="4" s="1"/>
  <c r="E47" i="9" s="1"/>
  <c r="AJ53" i="4"/>
  <c r="AW53" i="4" s="1"/>
  <c r="K53" i="9" s="1"/>
  <c r="AG49" i="4"/>
  <c r="AT49" i="4" s="1"/>
  <c r="H49" i="9" s="1"/>
  <c r="AE49" i="4"/>
  <c r="AR49" i="4" s="1"/>
  <c r="F49" i="9" s="1"/>
  <c r="AK53" i="4"/>
  <c r="AX53" i="4" s="1"/>
  <c r="L53" i="9" s="1"/>
  <c r="AD49" i="4"/>
  <c r="AQ49" i="4" s="1"/>
  <c r="E49" i="9" s="1"/>
  <c r="AE50" i="4"/>
  <c r="AR50" i="4" s="1"/>
  <c r="F50" i="9" s="1"/>
  <c r="E50" i="5" s="1"/>
  <c r="AK52" i="4"/>
  <c r="AX52" i="4" s="1"/>
  <c r="L52" i="9" s="1"/>
  <c r="K52" i="5" s="1"/>
  <c r="AI55" i="4"/>
  <c r="AV55" i="4" s="1"/>
  <c r="J55" i="9" s="1"/>
  <c r="AI54" i="4"/>
  <c r="AV54" i="4" s="1"/>
  <c r="J54" i="9" s="1"/>
  <c r="I54" i="5" s="1"/>
  <c r="AL55" i="4"/>
  <c r="AY55" i="4" s="1"/>
  <c r="M55" i="9" s="1"/>
  <c r="AG52" i="4"/>
  <c r="AT52" i="4" s="1"/>
  <c r="H52" i="9" s="1"/>
  <c r="AE55" i="4"/>
  <c r="AR55" i="4" s="1"/>
  <c r="F55" i="9" s="1"/>
  <c r="E55" i="5" s="1"/>
  <c r="AC55" i="4"/>
  <c r="AP55" i="4" s="1"/>
  <c r="D55" i="9" s="1"/>
  <c r="C55" i="5" s="1"/>
  <c r="AH54" i="4"/>
  <c r="AU54" i="4" s="1"/>
  <c r="I54" i="9" s="1"/>
  <c r="AM54" i="4"/>
  <c r="AZ54" i="4" s="1"/>
  <c r="N54" i="9" s="1"/>
  <c r="AK56" i="4"/>
  <c r="AX56" i="4" s="1"/>
  <c r="L56" i="9" s="1"/>
  <c r="AF53" i="4"/>
  <c r="AS53" i="4" s="1"/>
  <c r="G53" i="9" s="1"/>
  <c r="AI50" i="4"/>
  <c r="AV50" i="4" s="1"/>
  <c r="J50" i="9" s="1"/>
  <c r="AC56" i="4"/>
  <c r="AP56" i="4" s="1"/>
  <c r="D56" i="9" s="1"/>
  <c r="C56" i="5" s="1"/>
  <c r="AE56" i="4"/>
  <c r="AR56" i="4" s="1"/>
  <c r="F56" i="9" s="1"/>
  <c r="AI49" i="4"/>
  <c r="AV49" i="4" s="1"/>
  <c r="J49" i="9" s="1"/>
  <c r="AM48" i="4"/>
  <c r="AZ48" i="4" s="1"/>
  <c r="N48" i="9" s="1"/>
  <c r="AM53" i="4"/>
  <c r="AZ53" i="4" s="1"/>
  <c r="N53" i="9" s="1"/>
  <c r="AM56" i="4"/>
  <c r="AZ56" i="4" s="1"/>
  <c r="N56" i="9" s="1"/>
  <c r="M56" i="5" s="1"/>
  <c r="AC50" i="4"/>
  <c r="AP50" i="4" s="1"/>
  <c r="D50" i="9" s="1"/>
  <c r="AM46" i="4"/>
  <c r="AZ46" i="4" s="1"/>
  <c r="N46" i="9" s="1"/>
  <c r="M46" i="5" s="1"/>
  <c r="AM49" i="4"/>
  <c r="AZ49" i="4" s="1"/>
  <c r="N49" i="9" s="1"/>
  <c r="AF56" i="4"/>
  <c r="AS56" i="4" s="1"/>
  <c r="G56" i="9" s="1"/>
  <c r="AK47" i="4"/>
  <c r="AX47" i="4" s="1"/>
  <c r="L47" i="9" s="1"/>
  <c r="AG56" i="4"/>
  <c r="AT56" i="4" s="1"/>
  <c r="H56" i="9" s="1"/>
  <c r="AD56" i="4"/>
  <c r="AQ56" i="4" s="1"/>
  <c r="E56" i="9" s="1"/>
  <c r="D56" i="5" s="1"/>
  <c r="AG55" i="4"/>
  <c r="AT55" i="4" s="1"/>
  <c r="H55" i="9" s="1"/>
  <c r="C65" i="4"/>
  <c r="AJ39" i="4"/>
  <c r="AW39" i="4" s="1"/>
  <c r="K39" i="9" s="1"/>
  <c r="AM39" i="4"/>
  <c r="AZ39" i="4" s="1"/>
  <c r="N39" i="9" s="1"/>
  <c r="AK33" i="4"/>
  <c r="AX33" i="4" s="1"/>
  <c r="L33" i="9" s="1"/>
  <c r="AF41" i="4"/>
  <c r="AS41" i="4" s="1"/>
  <c r="G41" i="9" s="1"/>
  <c r="AG37" i="4"/>
  <c r="AT37" i="4" s="1"/>
  <c r="H37" i="9" s="1"/>
  <c r="AD37" i="4"/>
  <c r="AQ37" i="4" s="1"/>
  <c r="E37" i="9" s="1"/>
  <c r="AL39" i="4"/>
  <c r="AY39" i="4" s="1"/>
  <c r="M39" i="9" s="1"/>
  <c r="AK40" i="4"/>
  <c r="AX40" i="4" s="1"/>
  <c r="L40" i="9" s="1"/>
  <c r="AG40" i="4"/>
  <c r="AT40" i="4" s="1"/>
  <c r="H40" i="9" s="1"/>
  <c r="AI38" i="4"/>
  <c r="AV38" i="4" s="1"/>
  <c r="J38" i="9" s="1"/>
  <c r="AE32" i="4"/>
  <c r="AR32" i="4" s="1"/>
  <c r="F32" i="9" s="1"/>
  <c r="AJ40" i="4"/>
  <c r="AW40" i="4" s="1"/>
  <c r="K40" i="9" s="1"/>
  <c r="AG33" i="4"/>
  <c r="AT33" i="4" s="1"/>
  <c r="H33" i="9" s="1"/>
  <c r="AG42" i="4"/>
  <c r="AT42" i="4" s="1"/>
  <c r="H42" i="9" s="1"/>
  <c r="AJ42" i="4"/>
  <c r="AW42" i="4" s="1"/>
  <c r="K42" i="9" s="1"/>
  <c r="AC32" i="7" a="1"/>
  <c r="AC32" i="8" a="1"/>
  <c r="I11" i="5"/>
  <c r="E4" i="5"/>
  <c r="K7" i="5"/>
  <c r="K13" i="5"/>
  <c r="G10" i="5"/>
  <c r="I8" i="5"/>
  <c r="M12" i="5"/>
  <c r="H10" i="5"/>
  <c r="I9" i="5"/>
  <c r="C6" i="5"/>
  <c r="H25" i="5"/>
  <c r="L11" i="5"/>
  <c r="G14" i="5"/>
  <c r="G8" i="5"/>
  <c r="H7" i="5"/>
  <c r="M4" i="5"/>
  <c r="E5" i="5"/>
  <c r="E11" i="5"/>
  <c r="F28" i="5"/>
  <c r="G26" i="5"/>
  <c r="J24" i="5"/>
  <c r="F20" i="5"/>
  <c r="E28" i="5"/>
  <c r="I18" i="5"/>
  <c r="M19" i="5"/>
  <c r="M20" i="5"/>
  <c r="I22" i="5"/>
  <c r="E26" i="5"/>
  <c r="C50" i="5"/>
  <c r="C52" i="5"/>
  <c r="H13" i="5"/>
  <c r="C19" i="5"/>
  <c r="D14" i="5"/>
  <c r="F6" i="5"/>
  <c r="E7" i="5"/>
  <c r="F12" i="5"/>
  <c r="K10" i="5"/>
  <c r="F14" i="5"/>
  <c r="J6" i="5"/>
  <c r="M11" i="5"/>
  <c r="J8" i="5"/>
  <c r="I6" i="5"/>
  <c r="K26" i="5"/>
  <c r="J18" i="5"/>
  <c r="D21" i="5"/>
  <c r="J20" i="5"/>
  <c r="I21" i="5"/>
  <c r="E18" i="5"/>
  <c r="F27" i="5"/>
  <c r="D51" i="5"/>
  <c r="D48" i="5"/>
  <c r="J22" i="5"/>
  <c r="F23" i="5"/>
  <c r="D26" i="5"/>
  <c r="H20" i="5"/>
  <c r="D9" i="5"/>
  <c r="E10" i="5"/>
  <c r="K4" i="5"/>
  <c r="C14" i="5"/>
  <c r="J4" i="5"/>
  <c r="I4" i="5"/>
  <c r="H14" i="5"/>
  <c r="G7" i="5"/>
  <c r="H21" i="5"/>
  <c r="K18" i="5"/>
  <c r="C20" i="5"/>
  <c r="G27" i="5"/>
  <c r="G21" i="5"/>
  <c r="C28" i="5"/>
  <c r="L21" i="5"/>
  <c r="K22" i="5"/>
  <c r="L24" i="5"/>
  <c r="F21" i="5"/>
  <c r="I55" i="5"/>
  <c r="F26" i="5"/>
  <c r="H9" i="5"/>
  <c r="M8" i="5"/>
  <c r="M6" i="5"/>
  <c r="E24" i="5"/>
  <c r="D6" i="5"/>
  <c r="H11" i="5"/>
  <c r="G20" i="5"/>
  <c r="E22" i="5"/>
  <c r="J14" i="5"/>
  <c r="F9" i="5"/>
  <c r="E13" i="5"/>
  <c r="C7" i="5"/>
  <c r="G12" i="5"/>
  <c r="F11" i="5"/>
  <c r="D4" i="5"/>
  <c r="K14" i="5"/>
  <c r="F8" i="5"/>
  <c r="M9" i="5"/>
  <c r="K12" i="5"/>
  <c r="J11" i="5"/>
  <c r="D10" i="5"/>
  <c r="L23" i="5"/>
  <c r="C23" i="5"/>
  <c r="M18" i="5"/>
  <c r="F22" i="5"/>
  <c r="I27" i="5"/>
  <c r="J28" i="5"/>
  <c r="G18" i="5"/>
  <c r="C27" i="5"/>
  <c r="M21" i="5"/>
  <c r="D18" i="5"/>
  <c r="I25" i="5"/>
  <c r="M22" i="5"/>
  <c r="C22" i="5"/>
  <c r="L27" i="5"/>
  <c r="L8" i="5"/>
  <c r="G4" i="5"/>
  <c r="L5" i="5"/>
  <c r="K28" i="5"/>
  <c r="G11" i="5"/>
  <c r="L13" i="5"/>
  <c r="K6" i="5"/>
  <c r="K5" i="5"/>
  <c r="L4" i="5"/>
  <c r="L12" i="5"/>
  <c r="L6" i="5"/>
  <c r="C9" i="5"/>
  <c r="D11" i="5"/>
  <c r="E6" i="5"/>
  <c r="F5" i="5"/>
  <c r="H12" i="5"/>
  <c r="D25" i="5"/>
  <c r="I20" i="5"/>
  <c r="G24" i="5"/>
  <c r="L19" i="5"/>
  <c r="J23" i="5"/>
  <c r="D19" i="5"/>
  <c r="K27" i="5"/>
  <c r="L22" i="5"/>
  <c r="J27" i="5"/>
  <c r="M25" i="5"/>
  <c r="E25" i="5"/>
  <c r="I24" i="5"/>
  <c r="K19" i="5"/>
  <c r="M24" i="5"/>
  <c r="AZ26" i="4"/>
  <c r="N26" i="9" s="1"/>
  <c r="M26" i="5" s="1"/>
  <c r="AP4" i="4"/>
  <c r="D4" i="9" s="1"/>
  <c r="C4" i="5" s="1"/>
  <c r="AM41" i="4" l="1"/>
  <c r="AZ41" i="4" s="1"/>
  <c r="N41" i="9" s="1"/>
  <c r="AL40" i="4"/>
  <c r="AY40" i="4" s="1"/>
  <c r="M40" i="9" s="1"/>
  <c r="AM38" i="4"/>
  <c r="AZ38" i="4" s="1"/>
  <c r="N38" i="9" s="1"/>
  <c r="AH35" i="4"/>
  <c r="AU35" i="4" s="1"/>
  <c r="I35" i="9" s="1"/>
  <c r="AI34" i="4"/>
  <c r="AV34" i="4" s="1"/>
  <c r="J34" i="9" s="1"/>
  <c r="AI39" i="4"/>
  <c r="AV39" i="4" s="1"/>
  <c r="J39" i="9" s="1"/>
  <c r="AJ34" i="4"/>
  <c r="AW34" i="4" s="1"/>
  <c r="K34" i="9" s="1"/>
  <c r="AG34" i="4"/>
  <c r="AT34" i="4" s="1"/>
  <c r="H34" i="9" s="1"/>
  <c r="AJ38" i="4"/>
  <c r="AW38" i="4" s="1"/>
  <c r="K38" i="9" s="1"/>
  <c r="AC32" i="4"/>
  <c r="AP32" i="4" s="1"/>
  <c r="D32" i="9" s="1"/>
  <c r="AI36" i="4"/>
  <c r="AV36" i="4" s="1"/>
  <c r="J36" i="9" s="1"/>
  <c r="AM42" i="4"/>
  <c r="AZ42" i="4" s="1"/>
  <c r="N42" i="9" s="1"/>
  <c r="AJ32" i="4"/>
  <c r="AW32" i="4" s="1"/>
  <c r="K32" i="9" s="1"/>
  <c r="AI32" i="4"/>
  <c r="AV32" i="4" s="1"/>
  <c r="J32" i="9" s="1"/>
  <c r="AE35" i="4"/>
  <c r="AR35" i="4" s="1"/>
  <c r="F35" i="9" s="1"/>
  <c r="AK34" i="4"/>
  <c r="AX34" i="4" s="1"/>
  <c r="L34" i="9" s="1"/>
  <c r="AC34" i="4"/>
  <c r="AP34" i="4" s="1"/>
  <c r="D34" i="9" s="1"/>
  <c r="AM32" i="4"/>
  <c r="AZ32" i="4" s="1"/>
  <c r="N32" i="9" s="1"/>
  <c r="AK36" i="4"/>
  <c r="AX36" i="4" s="1"/>
  <c r="L36" i="9" s="1"/>
  <c r="AD33" i="4"/>
  <c r="AQ33" i="4" s="1"/>
  <c r="E33" i="9" s="1"/>
  <c r="AD38" i="4"/>
  <c r="AQ38" i="4" s="1"/>
  <c r="E38" i="9" s="1"/>
  <c r="AL36" i="4"/>
  <c r="AY36" i="4" s="1"/>
  <c r="M36" i="9" s="1"/>
  <c r="AE34" i="4"/>
  <c r="AR34" i="4" s="1"/>
  <c r="F34" i="9" s="1"/>
  <c r="AJ41" i="4"/>
  <c r="AW41" i="4" s="1"/>
  <c r="K41" i="9" s="1"/>
  <c r="AC33" i="4"/>
  <c r="AP33" i="4" s="1"/>
  <c r="D33" i="9" s="1"/>
  <c r="AC42" i="4"/>
  <c r="AP42" i="4" s="1"/>
  <c r="D42" i="9" s="1"/>
  <c r="AF38" i="4"/>
  <c r="AS38" i="4" s="1"/>
  <c r="G38" i="9" s="1"/>
  <c r="AI41" i="4"/>
  <c r="AV41" i="4" s="1"/>
  <c r="J41" i="9" s="1"/>
  <c r="AM40" i="4"/>
  <c r="AZ40" i="4" s="1"/>
  <c r="N40" i="9" s="1"/>
  <c r="AC40" i="4"/>
  <c r="AP40" i="4" s="1"/>
  <c r="D40" i="9" s="1"/>
  <c r="AJ36" i="4"/>
  <c r="AW36" i="4" s="1"/>
  <c r="K36" i="9" s="1"/>
  <c r="AE42" i="4"/>
  <c r="AR42" i="4" s="1"/>
  <c r="F42" i="9" s="1"/>
  <c r="AL32" i="4"/>
  <c r="AY32" i="4" s="1"/>
  <c r="M32" i="9" s="1"/>
  <c r="AC35" i="4"/>
  <c r="AP35" i="4" s="1"/>
  <c r="D35" i="9" s="1"/>
  <c r="AM35" i="4"/>
  <c r="AZ35" i="4" s="1"/>
  <c r="N35" i="9" s="1"/>
  <c r="AD40" i="4"/>
  <c r="AQ40" i="4" s="1"/>
  <c r="E40" i="9" s="1"/>
  <c r="AK37" i="4"/>
  <c r="AX37" i="4" s="1"/>
  <c r="L37" i="9" s="1"/>
  <c r="AF33" i="4"/>
  <c r="AS33" i="4" s="1"/>
  <c r="G33" i="9" s="1"/>
  <c r="AI40" i="4"/>
  <c r="AV40" i="4" s="1"/>
  <c r="J40" i="9" s="1"/>
  <c r="AG35" i="4"/>
  <c r="AT35" i="4" s="1"/>
  <c r="H35" i="9" s="1"/>
  <c r="AJ33" i="4"/>
  <c r="AW33" i="4" s="1"/>
  <c r="K33" i="9" s="1"/>
  <c r="AH32" i="4"/>
  <c r="AU32" i="4" s="1"/>
  <c r="I32" i="9" s="1"/>
  <c r="AM34" i="4"/>
  <c r="AZ34" i="4" s="1"/>
  <c r="N34" i="9" s="1"/>
  <c r="AE36" i="4"/>
  <c r="AR36" i="4" s="1"/>
  <c r="F36" i="9" s="1"/>
  <c r="AL42" i="4"/>
  <c r="AY42" i="4" s="1"/>
  <c r="M42" i="9" s="1"/>
  <c r="AH56" i="4"/>
  <c r="AU56" i="4" s="1"/>
  <c r="I56" i="9" s="1"/>
  <c r="AJ47" i="4"/>
  <c r="AW47" i="4" s="1"/>
  <c r="K47" i="9" s="1"/>
  <c r="J47" i="5" s="1"/>
  <c r="AF55" i="4"/>
  <c r="AS55" i="4" s="1"/>
  <c r="G55" i="9" s="1"/>
  <c r="F55" i="5" s="1"/>
  <c r="AM47" i="4"/>
  <c r="AZ47" i="4" s="1"/>
  <c r="N47" i="9" s="1"/>
  <c r="M47" i="5" s="1"/>
  <c r="AJ48" i="4"/>
  <c r="AW48" i="4" s="1"/>
  <c r="K48" i="9" s="1"/>
  <c r="AD52" i="4"/>
  <c r="AQ52" i="4" s="1"/>
  <c r="E52" i="9" s="1"/>
  <c r="D52" i="5" s="1"/>
  <c r="AC53" i="4"/>
  <c r="AP53" i="4" s="1"/>
  <c r="D53" i="9" s="1"/>
  <c r="C53" i="5" s="1"/>
  <c r="AH50" i="4"/>
  <c r="AU50" i="4" s="1"/>
  <c r="I50" i="9" s="1"/>
  <c r="H50" i="5" s="1"/>
  <c r="AH53" i="4"/>
  <c r="AU53" i="4" s="1"/>
  <c r="I53" i="9" s="1"/>
  <c r="AF48" i="4"/>
  <c r="AS48" i="4" s="1"/>
  <c r="G48" i="9" s="1"/>
  <c r="AH51" i="4"/>
  <c r="AU51" i="4" s="1"/>
  <c r="I51" i="9" s="1"/>
  <c r="AE51" i="4"/>
  <c r="AR51" i="4" s="1"/>
  <c r="F51" i="9" s="1"/>
  <c r="AI53" i="4"/>
  <c r="AV53" i="4" s="1"/>
  <c r="J53" i="9" s="1"/>
  <c r="AK50" i="4"/>
  <c r="AX50" i="4" s="1"/>
  <c r="L50" i="9" s="1"/>
  <c r="K50" i="5" s="1"/>
  <c r="AM52" i="4"/>
  <c r="AZ52" i="4" s="1"/>
  <c r="N52" i="9" s="1"/>
  <c r="AH56" i="7"/>
  <c r="AU56" i="7" s="1"/>
  <c r="V56" i="9" s="1"/>
  <c r="AD50" i="7"/>
  <c r="AQ50" i="7" s="1"/>
  <c r="R50" i="9" s="1"/>
  <c r="AE56" i="7"/>
  <c r="AR56" i="7" s="1"/>
  <c r="S56" i="9" s="1"/>
  <c r="AJ56" i="7"/>
  <c r="AW56" i="7" s="1"/>
  <c r="X56" i="9" s="1"/>
  <c r="J56" i="5" s="1"/>
  <c r="AM52" i="7"/>
  <c r="AZ52" i="7" s="1"/>
  <c r="AA52" i="9" s="1"/>
  <c r="AK51" i="7"/>
  <c r="AX51" i="7" s="1"/>
  <c r="Y51" i="9" s="1"/>
  <c r="AK47" i="7"/>
  <c r="AX47" i="7" s="1"/>
  <c r="Y47" i="9" s="1"/>
  <c r="K47" i="5" s="1"/>
  <c r="AM54" i="7"/>
  <c r="AZ54" i="7" s="1"/>
  <c r="AA54" i="9" s="1"/>
  <c r="AC46" i="7"/>
  <c r="AP46" i="7" s="1"/>
  <c r="Q46" i="9" s="1"/>
  <c r="AD49" i="7"/>
  <c r="AQ49" i="7" s="1"/>
  <c r="R49" i="9" s="1"/>
  <c r="D49" i="5" s="1"/>
  <c r="AK56" i="7"/>
  <c r="AX56" i="7" s="1"/>
  <c r="Y56" i="9" s="1"/>
  <c r="AC49" i="7"/>
  <c r="AP49" i="7" s="1"/>
  <c r="Q49" i="9" s="1"/>
  <c r="C49" i="5" s="1"/>
  <c r="AH53" i="7"/>
  <c r="AU53" i="7" s="1"/>
  <c r="V53" i="9" s="1"/>
  <c r="AI51" i="7"/>
  <c r="AV51" i="7" s="1"/>
  <c r="W51" i="9" s="1"/>
  <c r="I51" i="5" s="1"/>
  <c r="AG49" i="7"/>
  <c r="AT49" i="7" s="1"/>
  <c r="U49" i="9" s="1"/>
  <c r="G49" i="5" s="1"/>
  <c r="AE54" i="8"/>
  <c r="AR54" i="8" s="1"/>
  <c r="AI56" i="8"/>
  <c r="AV56" i="8" s="1"/>
  <c r="AD46" i="8"/>
  <c r="AQ46" i="8" s="1"/>
  <c r="AC51" i="8"/>
  <c r="AP51" i="8" s="1"/>
  <c r="AC52" i="8"/>
  <c r="AP52" i="8" s="1"/>
  <c r="K53" i="5"/>
  <c r="I48" i="5"/>
  <c r="AI47" i="4"/>
  <c r="AV47" i="4" s="1"/>
  <c r="J47" i="9" s="1"/>
  <c r="AL56" i="4"/>
  <c r="AY56" i="4" s="1"/>
  <c r="M56" i="9" s="1"/>
  <c r="AC51" i="4"/>
  <c r="AP51" i="4" s="1"/>
  <c r="D51" i="9" s="1"/>
  <c r="C51" i="5" s="1"/>
  <c r="AC48" i="4"/>
  <c r="AP48" i="4" s="1"/>
  <c r="D48" i="9" s="1"/>
  <c r="AM55" i="4"/>
  <c r="AZ55" i="4" s="1"/>
  <c r="N55" i="9" s="1"/>
  <c r="AM50" i="4"/>
  <c r="AZ50" i="4" s="1"/>
  <c r="N50" i="9" s="1"/>
  <c r="AD50" i="4"/>
  <c r="AQ50" i="4" s="1"/>
  <c r="E50" i="9" s="1"/>
  <c r="D50" i="5" s="1"/>
  <c r="AK49" i="4"/>
  <c r="AX49" i="4" s="1"/>
  <c r="L49" i="9" s="1"/>
  <c r="K49" i="5" s="1"/>
  <c r="AE54" i="4"/>
  <c r="AR54" i="4" s="1"/>
  <c r="F54" i="9" s="1"/>
  <c r="AE47" i="4"/>
  <c r="AR47" i="4" s="1"/>
  <c r="F47" i="9" s="1"/>
  <c r="AL48" i="4"/>
  <c r="AY48" i="4" s="1"/>
  <c r="M48" i="9" s="1"/>
  <c r="AK55" i="4"/>
  <c r="AX55" i="4" s="1"/>
  <c r="L55" i="9" s="1"/>
  <c r="K55" i="5" s="1"/>
  <c r="AI56" i="4"/>
  <c r="AV56" i="4" s="1"/>
  <c r="J56" i="9" s="1"/>
  <c r="AG47" i="4"/>
  <c r="AT47" i="4" s="1"/>
  <c r="H47" i="9" s="1"/>
  <c r="G47" i="5" s="1"/>
  <c r="AE48" i="4"/>
  <c r="AR48" i="4" s="1"/>
  <c r="F48" i="9" s="1"/>
  <c r="E48" i="5" s="1"/>
  <c r="AC46" i="4"/>
  <c r="AP46" i="4" s="1"/>
  <c r="D46" i="9" s="1"/>
  <c r="AJ54" i="7"/>
  <c r="AW54" i="7" s="1"/>
  <c r="X54" i="9" s="1"/>
  <c r="J54" i="5" s="1"/>
  <c r="AL46" i="7"/>
  <c r="AY46" i="7" s="1"/>
  <c r="Z46" i="9" s="1"/>
  <c r="AE52" i="7"/>
  <c r="AR52" i="7" s="1"/>
  <c r="S52" i="9" s="1"/>
  <c r="E52" i="5" s="1"/>
  <c r="AG53" i="7"/>
  <c r="AT53" i="7" s="1"/>
  <c r="U53" i="9" s="1"/>
  <c r="AG50" i="7"/>
  <c r="AT50" i="7" s="1"/>
  <c r="U50" i="9" s="1"/>
  <c r="AL50" i="7"/>
  <c r="AY50" i="7" s="1"/>
  <c r="Z50" i="9" s="1"/>
  <c r="AG54" i="7"/>
  <c r="AT54" i="7" s="1"/>
  <c r="U54" i="9" s="1"/>
  <c r="AD53" i="7"/>
  <c r="AQ53" i="7" s="1"/>
  <c r="R53" i="9" s="1"/>
  <c r="D53" i="5" s="1"/>
  <c r="AE54" i="7"/>
  <c r="AR54" i="7" s="1"/>
  <c r="S54" i="9" s="1"/>
  <c r="AF47" i="7"/>
  <c r="AS47" i="7" s="1"/>
  <c r="T47" i="9" s="1"/>
  <c r="F47" i="5" s="1"/>
  <c r="AK49" i="7"/>
  <c r="AX49" i="7" s="1"/>
  <c r="Y49" i="9" s="1"/>
  <c r="AL48" i="7"/>
  <c r="AY48" i="7" s="1"/>
  <c r="Z48" i="9" s="1"/>
  <c r="AJ51" i="7"/>
  <c r="AW51" i="7" s="1"/>
  <c r="X51" i="9" s="1"/>
  <c r="AF48" i="7"/>
  <c r="AS48" i="7" s="1"/>
  <c r="T48" i="9" s="1"/>
  <c r="AL47" i="7"/>
  <c r="AY47" i="7" s="1"/>
  <c r="Z47" i="9" s="1"/>
  <c r="AL50" i="8"/>
  <c r="AY50" i="8" s="1"/>
  <c r="AG52" i="8"/>
  <c r="AT52" i="8" s="1"/>
  <c r="AH49" i="8"/>
  <c r="AU49" i="8" s="1"/>
  <c r="AF46" i="8"/>
  <c r="AS46" i="8" s="1"/>
  <c r="AL52" i="8"/>
  <c r="AY52" i="8" s="1"/>
  <c r="AF46" i="4"/>
  <c r="AS46" i="4" s="1"/>
  <c r="G46" i="9" s="1"/>
  <c r="AL53" i="4"/>
  <c r="AY53" i="4" s="1"/>
  <c r="M53" i="9" s="1"/>
  <c r="AL51" i="4"/>
  <c r="AY51" i="4" s="1"/>
  <c r="M51" i="9" s="1"/>
  <c r="L51" i="5" s="1"/>
  <c r="AJ50" i="4"/>
  <c r="AW50" i="4" s="1"/>
  <c r="K50" i="9" s="1"/>
  <c r="J50" i="5" s="1"/>
  <c r="AJ52" i="4"/>
  <c r="AW52" i="4" s="1"/>
  <c r="K52" i="9" s="1"/>
  <c r="AJ55" i="4"/>
  <c r="AW55" i="4" s="1"/>
  <c r="K55" i="9" s="1"/>
  <c r="AL46" i="4"/>
  <c r="AY46" i="4" s="1"/>
  <c r="M46" i="9" s="1"/>
  <c r="L46" i="5" s="1"/>
  <c r="AL47" i="4"/>
  <c r="AY47" i="4" s="1"/>
  <c r="M47" i="9" s="1"/>
  <c r="L47" i="5" s="1"/>
  <c r="AF51" i="4"/>
  <c r="AS51" i="4" s="1"/>
  <c r="G51" i="9" s="1"/>
  <c r="F51" i="5" s="1"/>
  <c r="AH55" i="4"/>
  <c r="AU55" i="4" s="1"/>
  <c r="I55" i="9" s="1"/>
  <c r="H55" i="5" s="1"/>
  <c r="AG48" i="4"/>
  <c r="AT48" i="4" s="1"/>
  <c r="H48" i="9" s="1"/>
  <c r="G48" i="5" s="1"/>
  <c r="AD46" i="4"/>
  <c r="AQ46" i="4" s="1"/>
  <c r="E46" i="9" s="1"/>
  <c r="AC54" i="4"/>
  <c r="AP54" i="4" s="1"/>
  <c r="D54" i="9" s="1"/>
  <c r="AG46" i="4"/>
  <c r="AT46" i="4" s="1"/>
  <c r="H46" i="9" s="1"/>
  <c r="AC53" i="7"/>
  <c r="AP53" i="7" s="1"/>
  <c r="Q53" i="9" s="1"/>
  <c r="AK50" i="7"/>
  <c r="AX50" i="7" s="1"/>
  <c r="Y50" i="9" s="1"/>
  <c r="AI53" i="7"/>
  <c r="AV53" i="7" s="1"/>
  <c r="W53" i="9" s="1"/>
  <c r="AJ49" i="7"/>
  <c r="AW49" i="7" s="1"/>
  <c r="X49" i="9" s="1"/>
  <c r="AD46" i="7"/>
  <c r="AQ46" i="7" s="1"/>
  <c r="R46" i="9" s="1"/>
  <c r="AG46" i="7"/>
  <c r="AT46" i="7" s="1"/>
  <c r="U46" i="9" s="1"/>
  <c r="G46" i="5" s="1"/>
  <c r="AI47" i="7"/>
  <c r="AV47" i="7" s="1"/>
  <c r="W47" i="9" s="1"/>
  <c r="AD47" i="7"/>
  <c r="AQ47" i="7" s="1"/>
  <c r="R47" i="9" s="1"/>
  <c r="AM50" i="7"/>
  <c r="AZ50" i="7" s="1"/>
  <c r="AA50" i="9" s="1"/>
  <c r="AD52" i="7"/>
  <c r="AQ52" i="7" s="1"/>
  <c r="R52" i="9" s="1"/>
  <c r="AJ53" i="7"/>
  <c r="AW53" i="7" s="1"/>
  <c r="X53" i="9" s="1"/>
  <c r="AL56" i="7"/>
  <c r="AY56" i="7" s="1"/>
  <c r="Z56" i="9" s="1"/>
  <c r="AD54" i="7"/>
  <c r="AQ54" i="7" s="1"/>
  <c r="R54" i="9" s="1"/>
  <c r="D54" i="5" s="1"/>
  <c r="AH54" i="7"/>
  <c r="AU54" i="7" s="1"/>
  <c r="V54" i="9" s="1"/>
  <c r="H54" i="5" s="1"/>
  <c r="AI48" i="7"/>
  <c r="AV48" i="7" s="1"/>
  <c r="W48" i="9" s="1"/>
  <c r="AJ56" i="8"/>
  <c r="AW56" i="8" s="1"/>
  <c r="AI54" i="8"/>
  <c r="AV54" i="8" s="1"/>
  <c r="AF50" i="8"/>
  <c r="AS50" i="8" s="1"/>
  <c r="AD52" i="8"/>
  <c r="AQ52" i="8" s="1"/>
  <c r="AK49" i="8"/>
  <c r="AX49" i="8" s="1"/>
  <c r="K56" i="5"/>
  <c r="J53" i="5"/>
  <c r="J51" i="5"/>
  <c r="J49" i="5"/>
  <c r="G53" i="5"/>
  <c r="E46" i="5"/>
  <c r="G56" i="5"/>
  <c r="E56" i="5"/>
  <c r="G54" i="5"/>
  <c r="H46" i="5"/>
  <c r="L54" i="5"/>
  <c r="D7" i="5"/>
  <c r="K11" i="5"/>
  <c r="I12" i="5"/>
  <c r="E21" i="5"/>
  <c r="H22" i="5"/>
  <c r="F19" i="5"/>
  <c r="K24" i="5"/>
  <c r="K21" i="5"/>
  <c r="D22" i="5"/>
  <c r="AE41" i="4"/>
  <c r="AR41" i="4" s="1"/>
  <c r="F41" i="9" s="1"/>
  <c r="AI37" i="4"/>
  <c r="AV37" i="4" s="1"/>
  <c r="J37" i="9" s="1"/>
  <c r="AI33" i="4"/>
  <c r="AV33" i="4" s="1"/>
  <c r="J33" i="9" s="1"/>
  <c r="AG36" i="4"/>
  <c r="AT36" i="4" s="1"/>
  <c r="H36" i="9" s="1"/>
  <c r="AL34" i="4"/>
  <c r="AY34" i="4" s="1"/>
  <c r="M34" i="9" s="1"/>
  <c r="AM36" i="4"/>
  <c r="AZ36" i="4" s="1"/>
  <c r="N36" i="9" s="1"/>
  <c r="AF35" i="4"/>
  <c r="AS35" i="4" s="1"/>
  <c r="G35" i="9" s="1"/>
  <c r="AC39" i="4"/>
  <c r="AP39" i="4" s="1"/>
  <c r="D39" i="9" s="1"/>
  <c r="AF40" i="4"/>
  <c r="AS40" i="4" s="1"/>
  <c r="G40" i="9" s="1"/>
  <c r="AE33" i="4"/>
  <c r="AR33" i="4" s="1"/>
  <c r="F33" i="9" s="1"/>
  <c r="AK39" i="4"/>
  <c r="AX39" i="4" s="1"/>
  <c r="L39" i="9" s="1"/>
  <c r="AD34" i="4"/>
  <c r="AQ34" i="4" s="1"/>
  <c r="E34" i="9" s="1"/>
  <c r="AI42" i="4"/>
  <c r="AV42" i="4" s="1"/>
  <c r="J42" i="9" s="1"/>
  <c r="AK38" i="4"/>
  <c r="AX38" i="4" s="1"/>
  <c r="L38" i="9" s="1"/>
  <c r="AH38" i="4"/>
  <c r="AU38" i="4" s="1"/>
  <c r="I38" i="9" s="1"/>
  <c r="AM37" i="4"/>
  <c r="AZ37" i="4" s="1"/>
  <c r="N37" i="9" s="1"/>
  <c r="AL41" i="4"/>
  <c r="AY41" i="4" s="1"/>
  <c r="M41" i="9" s="1"/>
  <c r="AD36" i="4"/>
  <c r="AQ36" i="4" s="1"/>
  <c r="E36" i="9" s="1"/>
  <c r="AK42" i="4"/>
  <c r="AX42" i="4" s="1"/>
  <c r="L42" i="9" s="1"/>
  <c r="AD41" i="4"/>
  <c r="AQ41" i="4" s="1"/>
  <c r="E41" i="9" s="1"/>
  <c r="AF36" i="4"/>
  <c r="AS36" i="4" s="1"/>
  <c r="G36" i="9" s="1"/>
  <c r="AK32" i="4"/>
  <c r="AX32" i="4" s="1"/>
  <c r="L32" i="9" s="1"/>
  <c r="AK35" i="4"/>
  <c r="AX35" i="4" s="1"/>
  <c r="L35" i="9" s="1"/>
  <c r="AG41" i="4"/>
  <c r="AT41" i="4" s="1"/>
  <c r="H41" i="9" s="1"/>
  <c r="AH41" i="4"/>
  <c r="AU41" i="4" s="1"/>
  <c r="I41" i="9" s="1"/>
  <c r="AL35" i="4"/>
  <c r="AY35" i="4" s="1"/>
  <c r="M35" i="9" s="1"/>
  <c r="AF37" i="4"/>
  <c r="AS37" i="4" s="1"/>
  <c r="G37" i="9" s="1"/>
  <c r="AH33" i="4"/>
  <c r="AU33" i="4" s="1"/>
  <c r="I33" i="9" s="1"/>
  <c r="AE37" i="4"/>
  <c r="AR37" i="4" s="1"/>
  <c r="F37" i="9" s="1"/>
  <c r="AJ37" i="4"/>
  <c r="AW37" i="4" s="1"/>
  <c r="K37" i="9" s="1"/>
  <c r="AD42" i="4"/>
  <c r="AQ42" i="4" s="1"/>
  <c r="E42" i="9" s="1"/>
  <c r="AE40" i="4"/>
  <c r="AR40" i="4" s="1"/>
  <c r="F40" i="9" s="1"/>
  <c r="AL33" i="4"/>
  <c r="AY33" i="4" s="1"/>
  <c r="M33" i="9" s="1"/>
  <c r="AF39" i="4"/>
  <c r="AS39" i="4" s="1"/>
  <c r="G39" i="9" s="1"/>
  <c r="AH34" i="4"/>
  <c r="AU34" i="4" s="1"/>
  <c r="I34" i="9" s="1"/>
  <c r="AE38" i="4"/>
  <c r="AR38" i="4" s="1"/>
  <c r="F38" i="9" s="1"/>
  <c r="AH36" i="4"/>
  <c r="AU36" i="4" s="1"/>
  <c r="I36" i="9" s="1"/>
  <c r="AE39" i="4"/>
  <c r="AR39" i="4" s="1"/>
  <c r="F39" i="9" s="1"/>
  <c r="AK41" i="4"/>
  <c r="AX41" i="4" s="1"/>
  <c r="L41" i="9" s="1"/>
  <c r="AL38" i="4"/>
  <c r="AY38" i="4" s="1"/>
  <c r="M38" i="9" s="1"/>
  <c r="AM33" i="4"/>
  <c r="AZ33" i="4" s="1"/>
  <c r="N33" i="9" s="1"/>
  <c r="AF34" i="4"/>
  <c r="AS34" i="4" s="1"/>
  <c r="G34" i="9" s="1"/>
  <c r="AD32" i="4"/>
  <c r="AQ32" i="4" s="1"/>
  <c r="E32" i="9" s="1"/>
  <c r="AC36" i="4"/>
  <c r="AP36" i="4" s="1"/>
  <c r="D36" i="9" s="1"/>
  <c r="AL37" i="4"/>
  <c r="AY37" i="4" s="1"/>
  <c r="M37" i="9" s="1"/>
  <c r="AC41" i="4"/>
  <c r="AP41" i="4" s="1"/>
  <c r="D41" i="9" s="1"/>
  <c r="AC37" i="4"/>
  <c r="AP37" i="4" s="1"/>
  <c r="D37" i="9" s="1"/>
  <c r="AH37" i="4"/>
  <c r="AU37" i="4" s="1"/>
  <c r="I37" i="9" s="1"/>
  <c r="AH40" i="4"/>
  <c r="AU40" i="4" s="1"/>
  <c r="I40" i="9" s="1"/>
  <c r="AH42" i="4"/>
  <c r="AU42" i="4" s="1"/>
  <c r="I42" i="9" s="1"/>
  <c r="AG38" i="4"/>
  <c r="AT38" i="4" s="1"/>
  <c r="H38" i="9" s="1"/>
  <c r="AJ35" i="4"/>
  <c r="AW35" i="4" s="1"/>
  <c r="K35" i="9" s="1"/>
  <c r="AD35" i="4"/>
  <c r="AQ35" i="4" s="1"/>
  <c r="E35" i="9" s="1"/>
  <c r="AF42" i="4"/>
  <c r="AS42" i="4" s="1"/>
  <c r="G42" i="9" s="1"/>
  <c r="AG39" i="4"/>
  <c r="AT39" i="4" s="1"/>
  <c r="H39" i="9" s="1"/>
  <c r="AF32" i="4"/>
  <c r="AS32" i="4" s="1"/>
  <c r="G32" i="9" s="1"/>
  <c r="AD39" i="4"/>
  <c r="AQ39" i="4" s="1"/>
  <c r="E39" i="9" s="1"/>
  <c r="AC38" i="4"/>
  <c r="AP38" i="4" s="1"/>
  <c r="D38" i="9" s="1"/>
  <c r="AI35" i="4"/>
  <c r="AV35" i="4" s="1"/>
  <c r="J35" i="9" s="1"/>
  <c r="AH39" i="4"/>
  <c r="AU39" i="4" s="1"/>
  <c r="I39" i="9" s="1"/>
  <c r="AI47" i="8"/>
  <c r="AV47" i="8" s="1"/>
  <c r="AG48" i="8"/>
  <c r="AT48" i="8" s="1"/>
  <c r="AH47" i="8"/>
  <c r="AU47" i="8" s="1"/>
  <c r="AM48" i="8"/>
  <c r="AZ48" i="8" s="1"/>
  <c r="AI51" i="8"/>
  <c r="AV51" i="8" s="1"/>
  <c r="AG55" i="8"/>
  <c r="AT55" i="8" s="1"/>
  <c r="AH46" i="8"/>
  <c r="AU46" i="8" s="1"/>
  <c r="AF55" i="8"/>
  <c r="AS55" i="8" s="1"/>
  <c r="AG46" i="8"/>
  <c r="AT46" i="8" s="1"/>
  <c r="AC56" i="8"/>
  <c r="AP56" i="8" s="1"/>
  <c r="AD47" i="8"/>
  <c r="AQ47" i="8" s="1"/>
  <c r="AL46" i="8"/>
  <c r="AY46" i="8" s="1"/>
  <c r="AC47" i="8"/>
  <c r="AP47" i="8" s="1"/>
  <c r="AJ51" i="8"/>
  <c r="AW51" i="8" s="1"/>
  <c r="AI53" i="8"/>
  <c r="AV53" i="8" s="1"/>
  <c r="AF47" i="8"/>
  <c r="AS47" i="8" s="1"/>
  <c r="AE49" i="8"/>
  <c r="AR49" i="8" s="1"/>
  <c r="AG53" i="8"/>
  <c r="AT53" i="8" s="1"/>
  <c r="AD49" i="8"/>
  <c r="AQ49" i="8" s="1"/>
  <c r="AF54" i="8"/>
  <c r="AS54" i="8" s="1"/>
  <c r="AH55" i="8"/>
  <c r="AU55" i="8" s="1"/>
  <c r="AI46" i="8"/>
  <c r="AV46" i="8" s="1"/>
  <c r="AD56" i="8"/>
  <c r="AQ56" i="8" s="1"/>
  <c r="AE47" i="8"/>
  <c r="AR47" i="8" s="1"/>
  <c r="AL56" i="8"/>
  <c r="AY56" i="8" s="1"/>
  <c r="AM47" i="8"/>
  <c r="AZ47" i="8" s="1"/>
  <c r="AK56" i="8"/>
  <c r="AX56" i="8" s="1"/>
  <c r="AL47" i="8"/>
  <c r="AY47" i="8" s="1"/>
  <c r="AH52" i="8"/>
  <c r="AU52" i="8" s="1"/>
  <c r="AG54" i="8"/>
  <c r="AT54" i="8" s="1"/>
  <c r="AD53" i="8"/>
  <c r="AQ53" i="8" s="1"/>
  <c r="AC55" i="8"/>
  <c r="AP55" i="8" s="1"/>
  <c r="AF56" i="8"/>
  <c r="AS56" i="8" s="1"/>
  <c r="AM54" i="8"/>
  <c r="AZ54" i="8" s="1"/>
  <c r="AF48" i="8"/>
  <c r="AS48" i="8" s="1"/>
  <c r="AL49" i="8"/>
  <c r="AY49" i="8" s="1"/>
  <c r="AF53" i="8"/>
  <c r="AS53" i="8" s="1"/>
  <c r="AG50" i="8"/>
  <c r="AT50" i="8" s="1"/>
  <c r="AC53" i="8"/>
  <c r="AP53" i="8" s="1"/>
  <c r="AD51" i="8"/>
  <c r="AQ51" i="8" s="1"/>
  <c r="AK53" i="8"/>
  <c r="AX53" i="8" s="1"/>
  <c r="AK51" i="8"/>
  <c r="AX51" i="8" s="1"/>
  <c r="AJ53" i="8"/>
  <c r="AW53" i="8" s="1"/>
  <c r="AK46" i="8"/>
  <c r="AX46" i="8" s="1"/>
  <c r="AG49" i="8"/>
  <c r="AT49" i="8" s="1"/>
  <c r="AI55" i="8"/>
  <c r="AV55" i="8" s="1"/>
  <c r="AD48" i="8"/>
  <c r="AQ48" i="8" s="1"/>
  <c r="AC50" i="8"/>
  <c r="AP50" i="8" s="1"/>
  <c r="AC48" i="8"/>
  <c r="AP48" i="8" s="1"/>
  <c r="AM49" i="8"/>
  <c r="AZ49" i="8" s="1"/>
  <c r="AE51" i="8"/>
  <c r="AR51" i="8" s="1"/>
  <c r="AJ55" i="8"/>
  <c r="AW55" i="8" s="1"/>
  <c r="AF49" i="8"/>
  <c r="AS49" i="8" s="1"/>
  <c r="AE56" i="8"/>
  <c r="AR56" i="8" s="1"/>
  <c r="AJ47" i="8"/>
  <c r="AW47" i="8" s="1"/>
  <c r="AM56" i="8"/>
  <c r="AZ56" i="8" s="1"/>
  <c r="AG47" i="8"/>
  <c r="AT47" i="8" s="1"/>
  <c r="AC46" i="8"/>
  <c r="AP46" i="8" s="1"/>
  <c r="AJ48" i="8"/>
  <c r="AW48" i="8" s="1"/>
  <c r="AI52" i="8"/>
  <c r="AV52" i="8" s="1"/>
  <c r="AE55" i="8"/>
  <c r="AR55" i="8" s="1"/>
  <c r="H47" i="5"/>
  <c r="AE53" i="8"/>
  <c r="AR53" i="8" s="1"/>
  <c r="AM53" i="8"/>
  <c r="AZ53" i="8" s="1"/>
  <c r="AL55" i="8"/>
  <c r="AY55" i="8" s="1"/>
  <c r="AL53" i="8"/>
  <c r="AY53" i="8" s="1"/>
  <c r="AK55" i="8"/>
  <c r="AX55" i="8" s="1"/>
  <c r="AK48" i="8"/>
  <c r="AX48" i="8" s="1"/>
  <c r="AJ50" i="8"/>
  <c r="AW50" i="8" s="1"/>
  <c r="AD54" i="8"/>
  <c r="AQ54" i="8" s="1"/>
  <c r="AI50" i="8"/>
  <c r="AV50" i="8" s="1"/>
  <c r="AC49" i="8"/>
  <c r="AP49" i="8" s="1"/>
  <c r="AF51" i="8"/>
  <c r="AS51" i="8" s="1"/>
  <c r="AH53" i="8"/>
  <c r="AU53" i="8" s="1"/>
  <c r="AL51" i="8"/>
  <c r="AY51" i="8" s="1"/>
  <c r="AH54" i="8"/>
  <c r="AU54" i="8" s="1"/>
  <c r="E47" i="5"/>
  <c r="M53" i="5"/>
  <c r="H48" i="5"/>
  <c r="I50" i="5"/>
  <c r="C46" i="5"/>
  <c r="C54" i="5"/>
  <c r="L49" i="5"/>
  <c r="E53" i="5"/>
  <c r="F56" i="5"/>
  <c r="L53" i="5"/>
  <c r="J55" i="5"/>
  <c r="G51" i="5"/>
  <c r="F53" i="5"/>
  <c r="F46" i="5"/>
  <c r="C47" i="5"/>
  <c r="H49" i="5"/>
  <c r="E49" i="5"/>
  <c r="K8" i="5"/>
  <c r="F10" i="5"/>
  <c r="H24" i="5"/>
  <c r="I56" i="5"/>
  <c r="C48" i="5"/>
  <c r="K46" i="5"/>
  <c r="I49" i="5"/>
  <c r="M55" i="5"/>
  <c r="M48" i="5"/>
  <c r="M49" i="5"/>
  <c r="M51" i="5"/>
  <c r="F54" i="5"/>
  <c r="G52" i="5"/>
  <c r="H51" i="5"/>
  <c r="E51" i="5"/>
  <c r="H52" i="5"/>
  <c r="M52" i="5"/>
  <c r="K51" i="5"/>
  <c r="M54" i="5"/>
  <c r="F49" i="5"/>
  <c r="G50" i="5"/>
  <c r="L50" i="5"/>
  <c r="I47" i="5"/>
  <c r="D47" i="5"/>
  <c r="M50" i="5"/>
  <c r="G55" i="5"/>
  <c r="J48" i="5"/>
  <c r="L55" i="5"/>
  <c r="J52" i="5"/>
  <c r="AE40" i="8"/>
  <c r="AR40" i="8" s="1"/>
  <c r="AG34" i="8"/>
  <c r="AT34" i="8" s="1"/>
  <c r="AG39" i="8"/>
  <c r="AT39" i="8" s="1"/>
  <c r="AI33" i="8"/>
  <c r="AV33" i="8" s="1"/>
  <c r="AF39" i="8"/>
  <c r="AS39" i="8" s="1"/>
  <c r="AH33" i="8"/>
  <c r="AU33" i="8" s="1"/>
  <c r="AE39" i="8"/>
  <c r="AR39" i="8" s="1"/>
  <c r="AG33" i="8"/>
  <c r="AT33" i="8" s="1"/>
  <c r="AE38" i="8"/>
  <c r="AR38" i="8" s="1"/>
  <c r="AG32" i="8"/>
  <c r="AT32" i="8" s="1"/>
  <c r="AG37" i="8"/>
  <c r="AT37" i="8" s="1"/>
  <c r="AF41" i="8"/>
  <c r="AS41" i="8" s="1"/>
  <c r="AI40" i="8"/>
  <c r="AV40" i="8" s="1"/>
  <c r="AM36" i="8"/>
  <c r="AZ36" i="8" s="1"/>
  <c r="AE36" i="8"/>
  <c r="AR36" i="8" s="1"/>
  <c r="AD35" i="8"/>
  <c r="AQ35" i="8" s="1"/>
  <c r="AD34" i="8"/>
  <c r="AQ34" i="8" s="1"/>
  <c r="AD39" i="8"/>
  <c r="AQ39" i="8" s="1"/>
  <c r="AH39" i="8"/>
  <c r="AU39" i="8" s="1"/>
  <c r="AJ33" i="8"/>
  <c r="AW33" i="8" s="1"/>
  <c r="AJ38" i="8"/>
  <c r="AW38" i="8" s="1"/>
  <c r="AL32" i="8"/>
  <c r="AY32" i="8" s="1"/>
  <c r="AI38" i="8"/>
  <c r="AV38" i="8" s="1"/>
  <c r="AK32" i="8"/>
  <c r="AX32" i="8" s="1"/>
  <c r="AH38" i="8"/>
  <c r="AU38" i="8" s="1"/>
  <c r="AJ32" i="8"/>
  <c r="AW32" i="8" s="1"/>
  <c r="AH37" i="8"/>
  <c r="AU37" i="8" s="1"/>
  <c r="AH42" i="8"/>
  <c r="AU42" i="8" s="1"/>
  <c r="AJ36" i="8"/>
  <c r="AW36" i="8" s="1"/>
  <c r="AG38" i="8"/>
  <c r="AT38" i="8" s="1"/>
  <c r="AJ37" i="8"/>
  <c r="AW37" i="8" s="1"/>
  <c r="AC34" i="8"/>
  <c r="AP34" i="8" s="1"/>
  <c r="AF33" i="8"/>
  <c r="AS33" i="8" s="1"/>
  <c r="AF34" i="8"/>
  <c r="AS34" i="8" s="1"/>
  <c r="AD38" i="8"/>
  <c r="AQ38" i="8" s="1"/>
  <c r="AK38" i="8"/>
  <c r="AX38" i="8" s="1"/>
  <c r="AM32" i="8"/>
  <c r="AZ32" i="8" s="1"/>
  <c r="AM37" i="8"/>
  <c r="AZ37" i="8" s="1"/>
  <c r="AD32" i="8"/>
  <c r="AQ32" i="8" s="1"/>
  <c r="AL37" i="8"/>
  <c r="AY37" i="8" s="1"/>
  <c r="AC32" i="8"/>
  <c r="AP32" i="8" s="1"/>
  <c r="AK37" i="8"/>
  <c r="AX37" i="8" s="1"/>
  <c r="AI42" i="8"/>
  <c r="AV42" i="8" s="1"/>
  <c r="AK36" i="8"/>
  <c r="AX36" i="8" s="1"/>
  <c r="AK41" i="8"/>
  <c r="AX41" i="8" s="1"/>
  <c r="AM35" i="8"/>
  <c r="AZ35" i="8" s="1"/>
  <c r="AH35" i="8"/>
  <c r="AU35" i="8" s="1"/>
  <c r="AK34" i="8"/>
  <c r="AX34" i="8" s="1"/>
  <c r="AJ42" i="8"/>
  <c r="AW42" i="8" s="1"/>
  <c r="AM41" i="8"/>
  <c r="AZ41" i="8" s="1"/>
  <c r="AM40" i="8"/>
  <c r="AZ40" i="8" s="1"/>
  <c r="AM39" i="8"/>
  <c r="AZ39" i="8" s="1"/>
  <c r="AC38" i="8"/>
  <c r="AP38" i="8" s="1"/>
  <c r="AE32" i="8"/>
  <c r="AR32" i="8" s="1"/>
  <c r="AE37" i="8"/>
  <c r="AR37" i="8" s="1"/>
  <c r="AM42" i="8"/>
  <c r="AZ42" i="8" s="1"/>
  <c r="AD37" i="8"/>
  <c r="AQ37" i="8" s="1"/>
  <c r="AL42" i="8"/>
  <c r="AY42" i="8" s="1"/>
  <c r="AC37" i="8"/>
  <c r="AP37" i="8" s="1"/>
  <c r="AL41" i="8"/>
  <c r="AY41" i="8" s="1"/>
  <c r="AC36" i="8"/>
  <c r="AP36" i="8" s="1"/>
  <c r="AC41" i="8"/>
  <c r="AP41" i="8" s="1"/>
  <c r="AE35" i="8"/>
  <c r="AR35" i="8" s="1"/>
  <c r="AI32" i="8"/>
  <c r="AV32" i="8" s="1"/>
  <c r="AH40" i="8"/>
  <c r="AU40" i="8" s="1"/>
  <c r="AK39" i="8"/>
  <c r="AX39" i="8" s="1"/>
  <c r="AC39" i="8"/>
  <c r="AP39" i="8" s="1"/>
  <c r="AH32" i="8"/>
  <c r="AU32" i="8" s="1"/>
  <c r="AF37" i="8"/>
  <c r="AS37" i="8" s="1"/>
  <c r="AF42" i="8"/>
  <c r="AS42" i="8" s="1"/>
  <c r="AH36" i="8"/>
  <c r="AU36" i="8" s="1"/>
  <c r="AE42" i="8"/>
  <c r="AR42" i="8" s="1"/>
  <c r="AG36" i="8"/>
  <c r="AT36" i="8" s="1"/>
  <c r="AD42" i="8"/>
  <c r="AQ42" i="8" s="1"/>
  <c r="AF36" i="8"/>
  <c r="AS36" i="8" s="1"/>
  <c r="AD41" i="8"/>
  <c r="AQ41" i="8" s="1"/>
  <c r="AF35" i="8"/>
  <c r="AS35" i="8" s="1"/>
  <c r="AF40" i="8"/>
  <c r="AS40" i="8" s="1"/>
  <c r="AH34" i="8"/>
  <c r="AU34" i="8" s="1"/>
  <c r="AE41" i="8"/>
  <c r="AR41" i="8" s="1"/>
  <c r="AI37" i="8"/>
  <c r="AV37" i="8" s="1"/>
  <c r="AL36" i="8"/>
  <c r="AY36" i="8" s="1"/>
  <c r="AD36" i="8"/>
  <c r="AQ36" i="8" s="1"/>
  <c r="AC40" i="8"/>
  <c r="AP40" i="8" s="1"/>
  <c r="AM38" i="8"/>
  <c r="AZ38" i="8" s="1"/>
  <c r="AL39" i="8"/>
  <c r="AY39" i="8" s="1"/>
  <c r="AG42" i="8"/>
  <c r="AT42" i="8" s="1"/>
  <c r="AI36" i="8"/>
  <c r="AV36" i="8" s="1"/>
  <c r="AI41" i="8"/>
  <c r="AV41" i="8" s="1"/>
  <c r="AK35" i="8"/>
  <c r="AX35" i="8" s="1"/>
  <c r="AH41" i="8"/>
  <c r="AU41" i="8" s="1"/>
  <c r="AJ35" i="8"/>
  <c r="AW35" i="8" s="1"/>
  <c r="AG41" i="8"/>
  <c r="AT41" i="8" s="1"/>
  <c r="AI35" i="8"/>
  <c r="AV35" i="8" s="1"/>
  <c r="AG40" i="8"/>
  <c r="AT40" i="8" s="1"/>
  <c r="AI34" i="8"/>
  <c r="AV34" i="8" s="1"/>
  <c r="AI39" i="8"/>
  <c r="AV39" i="8" s="1"/>
  <c r="AK33" i="8"/>
  <c r="AX33" i="8" s="1"/>
  <c r="AF38" i="8"/>
  <c r="AS38" i="8" s="1"/>
  <c r="AJ34" i="8"/>
  <c r="AW34" i="8" s="1"/>
  <c r="AM33" i="8"/>
  <c r="AZ33" i="8" s="1"/>
  <c r="AE33" i="8"/>
  <c r="AR33" i="8" s="1"/>
  <c r="AD40" i="8"/>
  <c r="AQ40" i="8" s="1"/>
  <c r="AF32" i="8"/>
  <c r="AS32" i="8" s="1"/>
  <c r="AJ41" i="8"/>
  <c r="AW41" i="8" s="1"/>
  <c r="AL35" i="8"/>
  <c r="AY35" i="8" s="1"/>
  <c r="AL40" i="8"/>
  <c r="AY40" i="8" s="1"/>
  <c r="AC35" i="8"/>
  <c r="AP35" i="8" s="1"/>
  <c r="AK40" i="8"/>
  <c r="AX40" i="8" s="1"/>
  <c r="AM34" i="8"/>
  <c r="AZ34" i="8" s="1"/>
  <c r="AJ40" i="8"/>
  <c r="AW40" i="8" s="1"/>
  <c r="AL34" i="8"/>
  <c r="AY34" i="8" s="1"/>
  <c r="AJ39" i="8"/>
  <c r="AW39" i="8" s="1"/>
  <c r="AL33" i="8"/>
  <c r="AY33" i="8" s="1"/>
  <c r="AL38" i="8"/>
  <c r="AY38" i="8" s="1"/>
  <c r="AC33" i="8"/>
  <c r="AP33" i="8" s="1"/>
  <c r="AG35" i="8"/>
  <c r="AT35" i="8" s="1"/>
  <c r="AK42" i="8"/>
  <c r="AX42" i="8" s="1"/>
  <c r="AC42" i="8"/>
  <c r="AP42" i="8" s="1"/>
  <c r="AE34" i="8"/>
  <c r="AR34" i="8" s="1"/>
  <c r="AD33" i="8"/>
  <c r="AQ33" i="8" s="1"/>
  <c r="AF36" i="7"/>
  <c r="AS36" i="7" s="1"/>
  <c r="T36" i="9" s="1"/>
  <c r="F36" i="5" s="1"/>
  <c r="AG36" i="7"/>
  <c r="AT36" i="7" s="1"/>
  <c r="U36" i="9" s="1"/>
  <c r="AE35" i="7"/>
  <c r="AR35" i="7" s="1"/>
  <c r="S35" i="9" s="1"/>
  <c r="E35" i="5" s="1"/>
  <c r="AM35" i="7"/>
  <c r="AZ35" i="7" s="1"/>
  <c r="AA35" i="9" s="1"/>
  <c r="M35" i="5" s="1"/>
  <c r="AI38" i="7"/>
  <c r="AV38" i="7" s="1"/>
  <c r="W38" i="9" s="1"/>
  <c r="I38" i="5" s="1"/>
  <c r="AE42" i="7"/>
  <c r="AR42" i="7" s="1"/>
  <c r="S42" i="9" s="1"/>
  <c r="AC38" i="7"/>
  <c r="AP38" i="7" s="1"/>
  <c r="Q38" i="9" s="1"/>
  <c r="C38" i="5" s="1"/>
  <c r="AM32" i="7"/>
  <c r="AZ32" i="7" s="1"/>
  <c r="AA32" i="9" s="1"/>
  <c r="M32" i="5" s="1"/>
  <c r="AG38" i="7"/>
  <c r="AT38" i="7" s="1"/>
  <c r="U38" i="9" s="1"/>
  <c r="G38" i="5" s="1"/>
  <c r="AE40" i="7"/>
  <c r="AR40" i="7" s="1"/>
  <c r="S40" i="9" s="1"/>
  <c r="AF38" i="7"/>
  <c r="AS38" i="7" s="1"/>
  <c r="T38" i="9" s="1"/>
  <c r="F38" i="5" s="1"/>
  <c r="AM40" i="7"/>
  <c r="AZ40" i="7" s="1"/>
  <c r="AA40" i="9" s="1"/>
  <c r="M40" i="5" s="1"/>
  <c r="AD39" i="7"/>
  <c r="AQ39" i="7" s="1"/>
  <c r="R39" i="9" s="1"/>
  <c r="D39" i="5" s="1"/>
  <c r="AL39" i="7"/>
  <c r="AY39" i="7" s="1"/>
  <c r="Z39" i="9" s="1"/>
  <c r="L39" i="5" s="1"/>
  <c r="AJ41" i="7"/>
  <c r="AW41" i="7" s="1"/>
  <c r="X41" i="9" s="1"/>
  <c r="AK35" i="7"/>
  <c r="AX35" i="7" s="1"/>
  <c r="Y35" i="9" s="1"/>
  <c r="K35" i="5" s="1"/>
  <c r="AE37" i="7"/>
  <c r="AR37" i="7" s="1"/>
  <c r="S37" i="9" s="1"/>
  <c r="E37" i="5" s="1"/>
  <c r="AD32" i="7"/>
  <c r="AQ32" i="7" s="1"/>
  <c r="R32" i="9" s="1"/>
  <c r="D32" i="5" s="1"/>
  <c r="AH32" i="7"/>
  <c r="AU32" i="7" s="1"/>
  <c r="V32" i="9" s="1"/>
  <c r="H32" i="5" s="1"/>
  <c r="AH36" i="7"/>
  <c r="AU36" i="7" s="1"/>
  <c r="V36" i="9" s="1"/>
  <c r="H36" i="5" s="1"/>
  <c r="AD36" i="7"/>
  <c r="AQ36" i="7" s="1"/>
  <c r="R36" i="9" s="1"/>
  <c r="D36" i="5" s="1"/>
  <c r="AK41" i="7"/>
  <c r="AX41" i="7" s="1"/>
  <c r="Y41" i="9" s="1"/>
  <c r="K41" i="5" s="1"/>
  <c r="AL32" i="7"/>
  <c r="AY32" i="7" s="1"/>
  <c r="Z32" i="9" s="1"/>
  <c r="L32" i="5" s="1"/>
  <c r="AK36" i="7"/>
  <c r="AX36" i="7" s="1"/>
  <c r="Y36" i="9" s="1"/>
  <c r="K36" i="5" s="1"/>
  <c r="AD33" i="7"/>
  <c r="AQ33" i="7" s="1"/>
  <c r="R33" i="9" s="1"/>
  <c r="D33" i="5" s="1"/>
  <c r="AK38" i="7"/>
  <c r="AX38" i="7" s="1"/>
  <c r="Y38" i="9" s="1"/>
  <c r="AG33" i="7"/>
  <c r="AT33" i="7" s="1"/>
  <c r="U33" i="9" s="1"/>
  <c r="G33" i="5" s="1"/>
  <c r="AJ39" i="7"/>
  <c r="AW39" i="7" s="1"/>
  <c r="X39" i="9" s="1"/>
  <c r="J39" i="5" s="1"/>
  <c r="AF33" i="7"/>
  <c r="AS33" i="7" s="1"/>
  <c r="T33" i="9" s="1"/>
  <c r="F33" i="5" s="1"/>
  <c r="AK39" i="7"/>
  <c r="AX39" i="7" s="1"/>
  <c r="Y39" i="9" s="1"/>
  <c r="K39" i="5" s="1"/>
  <c r="AD35" i="7"/>
  <c r="AQ35" i="7" s="1"/>
  <c r="R35" i="9" s="1"/>
  <c r="D35" i="5" s="1"/>
  <c r="AL34" i="7"/>
  <c r="AY34" i="7" s="1"/>
  <c r="Z34" i="9" s="1"/>
  <c r="L34" i="5" s="1"/>
  <c r="AC36" i="7"/>
  <c r="AP36" i="7" s="1"/>
  <c r="Q36" i="9" s="1"/>
  <c r="AI41" i="7"/>
  <c r="AV41" i="7" s="1"/>
  <c r="W41" i="9" s="1"/>
  <c r="I41" i="5" s="1"/>
  <c r="AH35" i="7"/>
  <c r="AU35" i="7" s="1"/>
  <c r="V35" i="9" s="1"/>
  <c r="H35" i="5" s="1"/>
  <c r="AG34" i="7"/>
  <c r="AT34" i="7" s="1"/>
  <c r="U34" i="9" s="1"/>
  <c r="AM38" i="7"/>
  <c r="AZ38" i="7" s="1"/>
  <c r="AA38" i="9" s="1"/>
  <c r="M38" i="5" s="1"/>
  <c r="AM41" i="7"/>
  <c r="AZ41" i="7" s="1"/>
  <c r="AA41" i="9" s="1"/>
  <c r="M41" i="5" s="1"/>
  <c r="AL36" i="7"/>
  <c r="AY36" i="7" s="1"/>
  <c r="Z36" i="9" s="1"/>
  <c r="L36" i="5" s="1"/>
  <c r="AJ38" i="7"/>
  <c r="AW38" i="7" s="1"/>
  <c r="X38" i="9" s="1"/>
  <c r="J38" i="5" s="1"/>
  <c r="AF40" i="7"/>
  <c r="AS40" i="7" s="1"/>
  <c r="T40" i="9" s="1"/>
  <c r="F40" i="5" s="1"/>
  <c r="AD41" i="7"/>
  <c r="AQ41" i="7" s="1"/>
  <c r="R41" i="9" s="1"/>
  <c r="AE38" i="7"/>
  <c r="AR38" i="7" s="1"/>
  <c r="S38" i="9" s="1"/>
  <c r="AE39" i="7"/>
  <c r="AR39" i="7" s="1"/>
  <c r="S39" i="9" s="1"/>
  <c r="E39" i="5" s="1"/>
  <c r="AI40" i="7"/>
  <c r="AV40" i="7" s="1"/>
  <c r="W40" i="9" s="1"/>
  <c r="I40" i="5" s="1"/>
  <c r="AD34" i="7"/>
  <c r="AQ34" i="7" s="1"/>
  <c r="R34" i="9" s="1"/>
  <c r="AI42" i="7"/>
  <c r="AV42" i="7" s="1"/>
  <c r="W42" i="9" s="1"/>
  <c r="I42" i="5" s="1"/>
  <c r="AH37" i="7"/>
  <c r="AU37" i="7" s="1"/>
  <c r="V37" i="9" s="1"/>
  <c r="AJ40" i="7"/>
  <c r="AW40" i="7" s="1"/>
  <c r="X40" i="9" s="1"/>
  <c r="J40" i="5" s="1"/>
  <c r="AC33" i="7"/>
  <c r="AP33" i="7" s="1"/>
  <c r="Q33" i="9" s="1"/>
  <c r="C33" i="5" s="1"/>
  <c r="AI36" i="7"/>
  <c r="AV36" i="7" s="1"/>
  <c r="W36" i="9" s="1"/>
  <c r="I36" i="5" s="1"/>
  <c r="AF41" i="7"/>
  <c r="AS41" i="7" s="1"/>
  <c r="T41" i="9" s="1"/>
  <c r="F41" i="5" s="1"/>
  <c r="AL35" i="7"/>
  <c r="AY35" i="7" s="1"/>
  <c r="Z35" i="9" s="1"/>
  <c r="L35" i="5" s="1"/>
  <c r="AH34" i="7"/>
  <c r="AU34" i="7" s="1"/>
  <c r="V34" i="9" s="1"/>
  <c r="H34" i="5" s="1"/>
  <c r="AK37" i="7"/>
  <c r="AX37" i="7" s="1"/>
  <c r="Y37" i="9" s="1"/>
  <c r="K37" i="5" s="1"/>
  <c r="AJ42" i="7"/>
  <c r="AW42" i="7" s="1"/>
  <c r="X42" i="9" s="1"/>
  <c r="J42" i="5" s="1"/>
  <c r="AJ33" i="7"/>
  <c r="AW33" i="7" s="1"/>
  <c r="X33" i="9" s="1"/>
  <c r="J33" i="5" s="1"/>
  <c r="AE41" i="7"/>
  <c r="AR41" i="7" s="1"/>
  <c r="S41" i="9" s="1"/>
  <c r="E41" i="5" s="1"/>
  <c r="AC41" i="7"/>
  <c r="AP41" i="7" s="1"/>
  <c r="Q41" i="9" s="1"/>
  <c r="C41" i="5" s="1"/>
  <c r="AG40" i="7"/>
  <c r="AT40" i="7" s="1"/>
  <c r="U40" i="9" s="1"/>
  <c r="G40" i="5" s="1"/>
  <c r="AH33" i="7"/>
  <c r="AU33" i="7" s="1"/>
  <c r="V33" i="9" s="1"/>
  <c r="H33" i="5" s="1"/>
  <c r="AK33" i="7"/>
  <c r="AX33" i="7" s="1"/>
  <c r="Y33" i="9" s="1"/>
  <c r="K33" i="5" s="1"/>
  <c r="AM39" i="7"/>
  <c r="AZ39" i="7" s="1"/>
  <c r="AA39" i="9" s="1"/>
  <c r="M39" i="5" s="1"/>
  <c r="AF42" i="7"/>
  <c r="AS42" i="7" s="1"/>
  <c r="T42" i="9" s="1"/>
  <c r="F42" i="5" s="1"/>
  <c r="AF32" i="7"/>
  <c r="AS32" i="7" s="1"/>
  <c r="T32" i="9" s="1"/>
  <c r="F32" i="5" s="1"/>
  <c r="AM34" i="7"/>
  <c r="AZ34" i="7" s="1"/>
  <c r="AA34" i="9" s="1"/>
  <c r="M34" i="5" s="1"/>
  <c r="AL38" i="7"/>
  <c r="AY38" i="7" s="1"/>
  <c r="Z38" i="9" s="1"/>
  <c r="AG42" i="7"/>
  <c r="AT42" i="7" s="1"/>
  <c r="U42" i="9" s="1"/>
  <c r="G42" i="5" s="1"/>
  <c r="AD40" i="7"/>
  <c r="AQ40" i="7" s="1"/>
  <c r="R40" i="9" s="1"/>
  <c r="D40" i="5" s="1"/>
  <c r="AM33" i="7"/>
  <c r="AZ33" i="7" s="1"/>
  <c r="AA33" i="9" s="1"/>
  <c r="M33" i="5" s="1"/>
  <c r="AG35" i="7"/>
  <c r="AT35" i="7" s="1"/>
  <c r="U35" i="9" s="1"/>
  <c r="AL37" i="7"/>
  <c r="AY37" i="7" s="1"/>
  <c r="Z37" i="9" s="1"/>
  <c r="L37" i="5" s="1"/>
  <c r="AJ37" i="7"/>
  <c r="AW37" i="7" s="1"/>
  <c r="X37" i="9" s="1"/>
  <c r="J37" i="5" s="1"/>
  <c r="AH39" i="7"/>
  <c r="AU39" i="7" s="1"/>
  <c r="V39" i="9" s="1"/>
  <c r="AC42" i="7"/>
  <c r="AP42" i="7" s="1"/>
  <c r="Q42" i="9" s="1"/>
  <c r="C42" i="5" s="1"/>
  <c r="AM36" i="7"/>
  <c r="AZ36" i="7" s="1"/>
  <c r="AA36" i="9" s="1"/>
  <c r="M36" i="5" s="1"/>
  <c r="AJ36" i="7"/>
  <c r="AW36" i="7" s="1"/>
  <c r="X36" i="9" s="1"/>
  <c r="J36" i="5" s="1"/>
  <c r="AF39" i="7"/>
  <c r="AS39" i="7" s="1"/>
  <c r="T39" i="9" s="1"/>
  <c r="F39" i="5" s="1"/>
  <c r="AH40" i="7"/>
  <c r="AU40" i="7" s="1"/>
  <c r="V40" i="9" s="1"/>
  <c r="H40" i="5" s="1"/>
  <c r="AE34" i="7"/>
  <c r="AR34" i="7" s="1"/>
  <c r="S34" i="9" s="1"/>
  <c r="E34" i="5" s="1"/>
  <c r="AD37" i="7"/>
  <c r="AQ37" i="7" s="1"/>
  <c r="R37" i="9" s="1"/>
  <c r="D37" i="5" s="1"/>
  <c r="AD38" i="7"/>
  <c r="AQ38" i="7" s="1"/>
  <c r="R38" i="9" s="1"/>
  <c r="D38" i="5" s="1"/>
  <c r="AK40" i="7"/>
  <c r="AX40" i="7" s="1"/>
  <c r="Y40" i="9" s="1"/>
  <c r="K40" i="5" s="1"/>
  <c r="AI35" i="7"/>
  <c r="AV35" i="7" s="1"/>
  <c r="W35" i="9" s="1"/>
  <c r="I35" i="5" s="1"/>
  <c r="AF35" i="7"/>
  <c r="AS35" i="7" s="1"/>
  <c r="T35" i="9" s="1"/>
  <c r="F35" i="5" s="1"/>
  <c r="AI32" i="7"/>
  <c r="AV32" i="7" s="1"/>
  <c r="W32" i="9" s="1"/>
  <c r="I32" i="5" s="1"/>
  <c r="AC34" i="7"/>
  <c r="AP34" i="7" s="1"/>
  <c r="Q34" i="9" s="1"/>
  <c r="C34" i="5" s="1"/>
  <c r="AL33" i="7"/>
  <c r="AY33" i="7" s="1"/>
  <c r="Z33" i="9" s="1"/>
  <c r="L33" i="5" s="1"/>
  <c r="AE36" i="7"/>
  <c r="AR36" i="7" s="1"/>
  <c r="S36" i="9" s="1"/>
  <c r="E36" i="5" s="1"/>
  <c r="AM37" i="7"/>
  <c r="AZ37" i="7" s="1"/>
  <c r="AA37" i="9" s="1"/>
  <c r="AJ32" i="7"/>
  <c r="AW32" i="7" s="1"/>
  <c r="X32" i="9" s="1"/>
  <c r="J32" i="5" s="1"/>
  <c r="AK34" i="7"/>
  <c r="AX34" i="7" s="1"/>
  <c r="Y34" i="9" s="1"/>
  <c r="AL42" i="7"/>
  <c r="AY42" i="7" s="1"/>
  <c r="Z42" i="9" s="1"/>
  <c r="L42" i="5" s="1"/>
  <c r="AK42" i="7"/>
  <c r="AX42" i="7" s="1"/>
  <c r="Y42" i="9" s="1"/>
  <c r="K42" i="5" s="1"/>
  <c r="AH42" i="7"/>
  <c r="AU42" i="7" s="1"/>
  <c r="V42" i="9" s="1"/>
  <c r="H42" i="5" s="1"/>
  <c r="AI33" i="7"/>
  <c r="AV33" i="7" s="1"/>
  <c r="W33" i="9" s="1"/>
  <c r="I33" i="5" s="1"/>
  <c r="AD42" i="7"/>
  <c r="AQ42" i="7" s="1"/>
  <c r="R42" i="9" s="1"/>
  <c r="D42" i="5" s="1"/>
  <c r="AC40" i="7"/>
  <c r="AP40" i="7" s="1"/>
  <c r="Q40" i="9" s="1"/>
  <c r="C40" i="5" s="1"/>
  <c r="AG32" i="7"/>
  <c r="AT32" i="7" s="1"/>
  <c r="U32" i="9" s="1"/>
  <c r="G32" i="5" s="1"/>
  <c r="AE33" i="7"/>
  <c r="AR33" i="7" s="1"/>
  <c r="S33" i="9" s="1"/>
  <c r="E33" i="5" s="1"/>
  <c r="AC35" i="7"/>
  <c r="AP35" i="7" s="1"/>
  <c r="Q35" i="9" s="1"/>
  <c r="C35" i="5" s="1"/>
  <c r="AG41" i="7"/>
  <c r="AT41" i="7" s="1"/>
  <c r="U41" i="9" s="1"/>
  <c r="AK32" i="7"/>
  <c r="AX32" i="7" s="1"/>
  <c r="Y32" i="9" s="1"/>
  <c r="K32" i="5" s="1"/>
  <c r="AG37" i="7"/>
  <c r="AT37" i="7" s="1"/>
  <c r="U37" i="9" s="1"/>
  <c r="G37" i="5" s="1"/>
  <c r="AJ34" i="7"/>
  <c r="AW34" i="7" s="1"/>
  <c r="X34" i="9" s="1"/>
  <c r="J34" i="5" s="1"/>
  <c r="AC37" i="7"/>
  <c r="AP37" i="7" s="1"/>
  <c r="Q37" i="9" s="1"/>
  <c r="C37" i="5" s="1"/>
  <c r="AL41" i="7"/>
  <c r="AY41" i="7" s="1"/>
  <c r="Z41" i="9" s="1"/>
  <c r="L41" i="5" s="1"/>
  <c r="AH38" i="7"/>
  <c r="AU38" i="7" s="1"/>
  <c r="V38" i="9" s="1"/>
  <c r="H38" i="5" s="1"/>
  <c r="AI39" i="7"/>
  <c r="AV39" i="7" s="1"/>
  <c r="W39" i="9" s="1"/>
  <c r="I39" i="5" s="1"/>
  <c r="AM42" i="7"/>
  <c r="AZ42" i="7" s="1"/>
  <c r="AA42" i="9" s="1"/>
  <c r="M42" i="5" s="1"/>
  <c r="AC32" i="7"/>
  <c r="AP32" i="7" s="1"/>
  <c r="Q32" i="9" s="1"/>
  <c r="C32" i="5" s="1"/>
  <c r="AI37" i="7"/>
  <c r="AV37" i="7" s="1"/>
  <c r="W37" i="9" s="1"/>
  <c r="I37" i="5" s="1"/>
  <c r="AG39" i="7"/>
  <c r="AT39" i="7" s="1"/>
  <c r="U39" i="9" s="1"/>
  <c r="G39" i="5" s="1"/>
  <c r="AF37" i="7"/>
  <c r="AS37" i="7" s="1"/>
  <c r="T37" i="9" s="1"/>
  <c r="F37" i="5" s="1"/>
  <c r="AF34" i="7"/>
  <c r="AS34" i="7" s="1"/>
  <c r="T34" i="9" s="1"/>
  <c r="F34" i="5" s="1"/>
  <c r="AI34" i="7"/>
  <c r="AV34" i="7" s="1"/>
  <c r="W34" i="9" s="1"/>
  <c r="I34" i="5" s="1"/>
  <c r="AC39" i="7"/>
  <c r="AP39" i="7" s="1"/>
  <c r="Q39" i="9" s="1"/>
  <c r="C39" i="5" s="1"/>
  <c r="AL40" i="7"/>
  <c r="AY40" i="7" s="1"/>
  <c r="Z40" i="9" s="1"/>
  <c r="L40" i="5" s="1"/>
  <c r="AJ35" i="7"/>
  <c r="AW35" i="7" s="1"/>
  <c r="X35" i="9" s="1"/>
  <c r="AE32" i="7"/>
  <c r="AR32" i="7" s="1"/>
  <c r="S32" i="9" s="1"/>
  <c r="E32" i="5" s="1"/>
  <c r="AH41" i="7"/>
  <c r="AU41" i="7" s="1"/>
  <c r="V41" i="9" s="1"/>
  <c r="H41" i="5" s="1"/>
  <c r="O14" i="5"/>
  <c r="K34" i="5" l="1"/>
  <c r="O42" i="5" s="1"/>
  <c r="T14" i="5" s="1"/>
  <c r="G34" i="5"/>
  <c r="E38" i="5"/>
  <c r="H39" i="5"/>
  <c r="D41" i="5"/>
  <c r="C36" i="5"/>
  <c r="J35" i="5"/>
  <c r="G35" i="5"/>
  <c r="J41" i="5"/>
  <c r="D34" i="5"/>
  <c r="E42" i="5"/>
  <c r="I53" i="5"/>
  <c r="F48" i="5"/>
  <c r="L48" i="5"/>
  <c r="H53" i="5"/>
  <c r="H56" i="5"/>
  <c r="L56" i="5"/>
  <c r="D46" i="5"/>
  <c r="E54" i="5"/>
  <c r="O28" i="5"/>
  <c r="G41" i="5"/>
  <c r="L38" i="5"/>
  <c r="M37" i="5"/>
  <c r="K38" i="5"/>
  <c r="E40" i="5"/>
  <c r="G36" i="5"/>
  <c r="H37" i="5"/>
  <c r="O56" i="5"/>
  <c r="U14" i="5" s="1"/>
</calcChain>
</file>

<file path=xl/sharedStrings.xml><?xml version="1.0" encoding="utf-8"?>
<sst xmlns="http://schemas.openxmlformats.org/spreadsheetml/2006/main" count="154" uniqueCount="41">
  <si>
    <t>night</t>
  </si>
  <si>
    <t>6AM-7AM</t>
  </si>
  <si>
    <t>7AM-9AM</t>
  </si>
  <si>
    <t>10AM-2PM</t>
  </si>
  <si>
    <t>2PM-4PM</t>
  </si>
  <si>
    <t>4PM-6PM</t>
  </si>
  <si>
    <t>9AM-10AM</t>
  </si>
  <si>
    <t>6PM-8PM</t>
  </si>
  <si>
    <t>Percent</t>
  </si>
  <si>
    <t>Night</t>
  </si>
  <si>
    <t>AM</t>
  </si>
  <si>
    <t>Midday</t>
  </si>
  <si>
    <t>PM</t>
  </si>
  <si>
    <t>Morning</t>
  </si>
  <si>
    <t>Mid-day</t>
  </si>
  <si>
    <t>Afternoon</t>
  </si>
  <si>
    <t>O-&gt;D</t>
  </si>
  <si>
    <t>SOV</t>
  </si>
  <si>
    <t>HOV</t>
  </si>
  <si>
    <t>Transit</t>
  </si>
  <si>
    <t>sum</t>
  </si>
  <si>
    <t>Average peron per trip</t>
  </si>
  <si>
    <t>D-O</t>
  </si>
  <si>
    <t>D-O to O-D</t>
  </si>
  <si>
    <t>Sum of directions</t>
  </si>
  <si>
    <t>OD</t>
  </si>
  <si>
    <t>DO</t>
  </si>
  <si>
    <t>All Demand</t>
  </si>
  <si>
    <t>Total</t>
  </si>
  <si>
    <t>Origin to Destination</t>
  </si>
  <si>
    <t>Destination to Origin</t>
  </si>
  <si>
    <t>Cook</t>
  </si>
  <si>
    <t>DuPage</t>
  </si>
  <si>
    <t>Grundy</t>
  </si>
  <si>
    <t>Kane</t>
  </si>
  <si>
    <t>Kendall</t>
  </si>
  <si>
    <t>Lake</t>
  </si>
  <si>
    <t>McHenry</t>
  </si>
  <si>
    <t>Will</t>
  </si>
  <si>
    <t>LaPorte</t>
  </si>
  <si>
    <t>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</si>
</sst>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7F7F7F"/>
      </bottom>
      <diagonal/>
    </border>
    <border>
      <left/>
      <right/>
      <top style="medium">
        <color indexed="64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6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16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9" xfId="0" applyNumberFormat="1" applyBorder="1"/>
    <xf numFmtId="0" fontId="0" fillId="0" borderId="3" xfId="0" applyBorder="1"/>
    <xf numFmtId="2" fontId="0" fillId="0" borderId="1" xfId="0" applyNumberFormat="1" applyBorder="1"/>
    <xf numFmtId="0" fontId="0" fillId="0" borderId="19" xfId="0" applyBorder="1"/>
    <xf numFmtId="0" fontId="1" fillId="3" borderId="9" xfId="2" applyBorder="1"/>
    <xf numFmtId="0" fontId="1" fillId="3" borderId="10" xfId="2" applyBorder="1"/>
    <xf numFmtId="0" fontId="1" fillId="3" borderId="11" xfId="2" applyBorder="1"/>
    <xf numFmtId="0" fontId="1" fillId="3" borderId="12" xfId="2" applyBorder="1"/>
    <xf numFmtId="0" fontId="1" fillId="3" borderId="13" xfId="2" applyBorder="1"/>
    <xf numFmtId="2" fontId="0" fillId="0" borderId="22" xfId="0" applyNumberFormat="1" applyBorder="1"/>
    <xf numFmtId="2" fontId="0" fillId="0" borderId="23" xfId="0" applyNumberFormat="1" applyBorder="1"/>
    <xf numFmtId="2" fontId="0" fillId="0" borderId="24" xfId="0" applyNumberFormat="1" applyBorder="1"/>
    <xf numFmtId="0" fontId="0" fillId="0" borderId="17" xfId="0" applyBorder="1"/>
    <xf numFmtId="1" fontId="2" fillId="2" borderId="19" xfId="1" applyNumberFormat="1" applyBorder="1"/>
    <xf numFmtId="164" fontId="0" fillId="0" borderId="0" xfId="0" applyNumberForma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4" borderId="28" xfId="0" applyFont="1" applyFill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" fontId="0" fillId="0" borderId="1" xfId="0" applyNumberFormat="1" applyBorder="1"/>
    <xf numFmtId="1" fontId="0" fillId="0" borderId="22" xfId="0" applyNumberFormat="1" applyBorder="1"/>
    <xf numFmtId="1" fontId="0" fillId="0" borderId="23" xfId="0" applyNumberFormat="1" applyBorder="1"/>
    <xf numFmtId="1" fontId="0" fillId="0" borderId="24" xfId="0" applyNumberFormat="1" applyBorder="1"/>
  </cellXfs>
  <cellStyles count="3">
    <cellStyle name="40% - Accent1" xfId="2" builtinId="3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Travel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'OD tables'!$R$13:$U$13</c:f>
              <c:strCache>
                <c:ptCount val="4"/>
                <c:pt idx="0">
                  <c:v>Night</c:v>
                </c:pt>
                <c:pt idx="1">
                  <c:v>Morning</c:v>
                </c:pt>
                <c:pt idx="2">
                  <c:v>Mid-day</c:v>
                </c:pt>
                <c:pt idx="3">
                  <c:v>Afternoon</c:v>
                </c:pt>
              </c:strCache>
            </c:strRef>
          </c:cat>
          <c:val>
            <c:numRef>
              <c:f>'OD tables'!$R$14:$U$14</c:f>
              <c:numCache>
                <c:formatCode>0</c:formatCode>
                <c:ptCount val="4"/>
                <c:pt idx="0">
                  <c:v>3534252.6799999988</c:v>
                </c:pt>
                <c:pt idx="1">
                  <c:v>5114788.04</c:v>
                </c:pt>
                <c:pt idx="2">
                  <c:v>7507542.9600000074</c:v>
                </c:pt>
                <c:pt idx="3">
                  <c:v>5817248.1999999974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A-4609-A773-5C66DAF6F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8551072"/>
        <c:axId val="2062391968"/>
      </c:barChart>
      <c:catAx>
        <c:axId val="52855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391968"/>
        <c:crosses val="autoZero"/>
        <c:auto val="1"/>
        <c:lblAlgn val="ctr"/>
        <c:lblOffset val="100"/>
        <c:noMultiLvlLbl val="0"/>
      </c:catAx>
      <c:valAx>
        <c:axId val="206239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5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497541</xdr:colOff>
      <xdr:row>15</xdr:row>
      <xdr:rowOff>26895</xdr:rowOff>
    </xdr:from>
    <xdr:to>
      <xdr:col>24</xdr:col>
      <xdr:colOff>192741</xdr:colOff>
      <xdr:row>30</xdr:row>
      <xdr:rowOff>44825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8F7423-6ED2-428D-A361-3AB019644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AD7F-23CC-43CC-9E09-A0CDD9B84CE7}">
  <dimension ref="A1:O11"/>
  <sheetViews>
    <sheetView workbookViewId="0">
      <selection activeCell="L15" sqref="L15"/>
    </sheetView>
  </sheetViews>
  <sheetFormatPr defaultRowHeight="14.4" x14ac:dyDescent="0.3"/>
  <cols>
    <col min="1" max="1" width="11.5546875" bestFit="1" customWidth="1"/>
    <col min="2" max="2" width="10.5546875" bestFit="1" customWidth="1"/>
    <col min="3" max="3" width="9.5546875" bestFit="1" customWidth="1"/>
    <col min="4" max="4" width="10.5546875" bestFit="1" customWidth="1"/>
    <col min="5" max="5" width="9.5546875" bestFit="1" customWidth="1"/>
    <col min="6" max="6" width="10.5546875" bestFit="1" customWidth="1"/>
    <col min="7" max="7" width="9.5546875" bestFit="1" customWidth="1"/>
    <col min="8" max="8" width="10.5546875" bestFit="1" customWidth="1"/>
    <col min="9" max="11" width="9.5546875" bestFit="1" customWidth="1"/>
    <col min="15" max="15" width="11.5546875" bestFit="1" customWidth="1"/>
  </cols>
  <sheetData>
    <row r="1" spans="1:15" x14ac:dyDescent="0.3">
      <c r="A1" s="1">
        <v>16798171.446493998</v>
      </c>
      <c r="B1" s="1">
        <v>2372.1411809337701</v>
      </c>
      <c r="C1" s="1">
        <v>4.8767789772257699E-27</v>
      </c>
      <c r="D1" s="1">
        <v>3.3020668268046801E-16</v>
      </c>
      <c r="E1" s="1">
        <v>1.5485445462664301E-21</v>
      </c>
      <c r="F1" s="1">
        <v>159.47048743136099</v>
      </c>
      <c r="G1" s="1">
        <v>4.3651906715124598E-21</v>
      </c>
      <c r="H1" s="1">
        <v>3.5187840887945599E-10</v>
      </c>
      <c r="I1" s="1">
        <v>1.81110625860637E-25</v>
      </c>
      <c r="J1" s="1">
        <v>2.7494207415891799E-42</v>
      </c>
      <c r="K1" s="1">
        <v>1.59895045541885E-18</v>
      </c>
    </row>
    <row r="2" spans="1:15" x14ac:dyDescent="0.3">
      <c r="A2" s="1">
        <v>6.3904971447061001E-8</v>
      </c>
      <c r="B2" s="1">
        <v>2925274.86153307</v>
      </c>
      <c r="C2" s="1">
        <v>5.9715460763044603E-29</v>
      </c>
      <c r="D2" s="1">
        <v>7.2540427740091596E-12</v>
      </c>
      <c r="E2" s="1">
        <v>4.9522221707412E-23</v>
      </c>
      <c r="F2" s="1">
        <v>9.0209528968175699E-4</v>
      </c>
      <c r="G2" s="1">
        <v>6.4948697504102001E-21</v>
      </c>
      <c r="H2" s="1">
        <v>2.4186789566891398E-13</v>
      </c>
      <c r="I2" s="1">
        <v>2.65684547388843E-35</v>
      </c>
      <c r="J2" s="1">
        <v>5.8300637131327995E-63</v>
      </c>
      <c r="K2" s="1">
        <v>2.7511148878984297E-51</v>
      </c>
      <c r="O2" s="1">
        <f>SUM(A1:K11)</f>
        <v>30011852.251814239</v>
      </c>
    </row>
    <row r="3" spans="1:15" x14ac:dyDescent="0.3">
      <c r="A3" s="1">
        <v>5.23587155804999E-5</v>
      </c>
      <c r="B3" s="1">
        <v>423952.00598781602</v>
      </c>
      <c r="C3" s="1">
        <v>348193.870126113</v>
      </c>
      <c r="D3" s="1">
        <v>4.0539637081119397E-8</v>
      </c>
      <c r="E3" s="1">
        <v>9034.95110028626</v>
      </c>
      <c r="F3" s="1">
        <v>1.9032007222821299E-10</v>
      </c>
      <c r="G3" s="1">
        <v>1.14375755208665E-19</v>
      </c>
      <c r="H3" s="1">
        <v>77504.542530821695</v>
      </c>
      <c r="I3" s="1">
        <v>5.6450904660951403E-37</v>
      </c>
      <c r="J3" s="1">
        <v>2.6813872017608902E-61</v>
      </c>
      <c r="K3" s="1">
        <v>4.91379595855539E-40</v>
      </c>
    </row>
    <row r="4" spans="1:15" x14ac:dyDescent="0.3">
      <c r="A4" s="1">
        <v>1.8892600934284899E-11</v>
      </c>
      <c r="B4" s="1">
        <v>5898.8749583293602</v>
      </c>
      <c r="C4" s="1">
        <v>6.8075936191949299E-28</v>
      </c>
      <c r="D4" s="1">
        <v>1504777.7099387799</v>
      </c>
      <c r="E4" s="1">
        <v>2.64527115987923E-15</v>
      </c>
      <c r="F4" s="1">
        <v>8.5235039827466501</v>
      </c>
      <c r="G4" s="1">
        <v>6.2683536969876899E-2</v>
      </c>
      <c r="H4" s="1">
        <v>7.1504822366964597E-17</v>
      </c>
      <c r="I4" s="1">
        <v>3.62862243087665E-42</v>
      </c>
      <c r="J4" s="1">
        <v>3.7308864198432101E-63</v>
      </c>
      <c r="K4" s="1">
        <v>1.2008613284210001E-50</v>
      </c>
    </row>
    <row r="5" spans="1:15" x14ac:dyDescent="0.3">
      <c r="A5" s="1">
        <v>5.5423521186445002E-5</v>
      </c>
      <c r="B5" s="1">
        <v>171830.05207309799</v>
      </c>
      <c r="C5" s="1">
        <v>1.6907219791220899E-3</v>
      </c>
      <c r="D5" s="1">
        <v>6.3359539564020596E-4</v>
      </c>
      <c r="E5" s="1">
        <v>170372.322640534</v>
      </c>
      <c r="F5" s="1">
        <v>9.4395863954871699E-4</v>
      </c>
      <c r="G5" s="1">
        <v>4.6686233022858198E-15</v>
      </c>
      <c r="H5" s="1">
        <v>258.52114528196</v>
      </c>
      <c r="I5" s="1">
        <v>3.4021447787359999E-28</v>
      </c>
      <c r="J5" s="1">
        <v>7.5185177203196094E-51</v>
      </c>
      <c r="K5" s="1">
        <v>7.7343123380070901E-31</v>
      </c>
    </row>
    <row r="6" spans="1:15" x14ac:dyDescent="0.3">
      <c r="A6" s="1">
        <v>2.0900468174299599E-29</v>
      </c>
      <c r="B6" s="1">
        <v>2.9935009555742199E-23</v>
      </c>
      <c r="C6" s="1">
        <v>7.4252832099790798E-56</v>
      </c>
      <c r="D6" s="1">
        <v>3.4782122171265699E-34</v>
      </c>
      <c r="E6" s="1">
        <v>6.1578110034859701E-50</v>
      </c>
      <c r="F6" s="1">
        <v>2099683.22678978</v>
      </c>
      <c r="G6" s="1">
        <v>1.00948511710257E-25</v>
      </c>
      <c r="H6" s="1">
        <v>1.3992498590442399E-38</v>
      </c>
      <c r="I6" s="1">
        <v>8.6893574965505901E-57</v>
      </c>
      <c r="J6" s="1">
        <v>1.08560397649204E-75</v>
      </c>
      <c r="K6" s="1">
        <v>1.10889001442217E-60</v>
      </c>
    </row>
    <row r="7" spans="1:15" x14ac:dyDescent="0.3">
      <c r="A7" s="1">
        <v>4.226350921968E-21</v>
      </c>
      <c r="B7" s="1">
        <v>6.0962304049975296E-10</v>
      </c>
      <c r="C7" s="1">
        <v>3.9492779190223703E-42</v>
      </c>
      <c r="D7" s="1">
        <v>1.06074242014697E-6</v>
      </c>
      <c r="E7" s="1">
        <v>7.0894517405807406E-33</v>
      </c>
      <c r="F7" s="1">
        <v>285537.96572747</v>
      </c>
      <c r="G7" s="1">
        <v>666400.63522890594</v>
      </c>
      <c r="H7" s="1">
        <v>1.5995916760585001E-26</v>
      </c>
      <c r="I7" s="1">
        <v>2.5943241090564002E-44</v>
      </c>
      <c r="J7" s="1">
        <v>4.7183500207125905E-69</v>
      </c>
      <c r="K7" s="1">
        <v>5.8562649283506097E-52</v>
      </c>
    </row>
    <row r="8" spans="1:15" x14ac:dyDescent="0.3">
      <c r="A8" s="1">
        <v>0.83377666559684904</v>
      </c>
      <c r="B8" s="1">
        <v>457246.53239460802</v>
      </c>
      <c r="C8" s="1">
        <v>3.6765252474124198E-10</v>
      </c>
      <c r="D8" s="1">
        <v>2.4370982799169501E-14</v>
      </c>
      <c r="E8" s="1">
        <v>1.4085402577793701E-7</v>
      </c>
      <c r="F8" s="1">
        <v>6.5603493544546801E-3</v>
      </c>
      <c r="G8" s="1">
        <v>6.92467815183396E-21</v>
      </c>
      <c r="H8" s="1">
        <v>1489117.5812806799</v>
      </c>
      <c r="I8" s="1">
        <v>2.8730309586398902E-25</v>
      </c>
      <c r="J8" s="1">
        <v>7.6065617007276E-56</v>
      </c>
      <c r="K8" s="1">
        <v>5.4133753302336595E-25</v>
      </c>
    </row>
    <row r="9" spans="1:15" x14ac:dyDescent="0.3">
      <c r="A9" s="1">
        <v>34440.294206837301</v>
      </c>
      <c r="B9" s="1">
        <v>489798.902726745</v>
      </c>
      <c r="C9" s="1">
        <v>2.19515100351111E-16</v>
      </c>
      <c r="D9" s="1">
        <v>8.2846973199872896E-12</v>
      </c>
      <c r="E9" s="1">
        <v>1.4876192458835299E-17</v>
      </c>
      <c r="F9" s="1">
        <v>12607.671771957699</v>
      </c>
      <c r="G9" s="1">
        <v>1.3307838431727299E-14</v>
      </c>
      <c r="H9" s="1">
        <v>736.91052154774502</v>
      </c>
      <c r="I9" s="1">
        <v>321101.46144637698</v>
      </c>
      <c r="J9" s="1">
        <v>3.3015093323244402E-16</v>
      </c>
      <c r="K9" s="1">
        <v>0.12912397105988499</v>
      </c>
    </row>
    <row r="10" spans="1:15" x14ac:dyDescent="0.3">
      <c r="A10" s="1">
        <v>135195.91306844301</v>
      </c>
      <c r="B10" s="1">
        <v>7.3100337850161603</v>
      </c>
      <c r="C10" s="1">
        <v>1.2455777526967001E-26</v>
      </c>
      <c r="D10" s="1">
        <v>2.6575865181805399E-18</v>
      </c>
      <c r="E10" s="1">
        <v>1.03296159545066E-20</v>
      </c>
      <c r="F10" s="1">
        <v>1.2834586326508901</v>
      </c>
      <c r="G10" s="1">
        <v>1.6345401118267E-21</v>
      </c>
      <c r="H10" s="1">
        <v>3.44118234745339E-10</v>
      </c>
      <c r="I10" s="1">
        <v>27092.443861656098</v>
      </c>
      <c r="J10" s="1">
        <v>348194.30884769798</v>
      </c>
      <c r="K10" s="1">
        <v>348194.110527221</v>
      </c>
    </row>
    <row r="11" spans="1:15" x14ac:dyDescent="0.3">
      <c r="A11" s="1">
        <v>858685.298534445</v>
      </c>
      <c r="B11" s="1">
        <v>5.5623523816996404E-7</v>
      </c>
      <c r="C11" s="1">
        <v>2.0371318856050199E-35</v>
      </c>
      <c r="D11" s="1">
        <v>9.4084338721357805E-24</v>
      </c>
      <c r="E11" s="1">
        <v>7.86001345498103E-28</v>
      </c>
      <c r="F11" s="1">
        <v>4.5437225054802601E-6</v>
      </c>
      <c r="G11" s="1">
        <v>2.21565840610585E-27</v>
      </c>
      <c r="H11" s="1">
        <v>1.4908143205926199E-8</v>
      </c>
      <c r="I11" s="1">
        <v>2.0615187846168398E-3</v>
      </c>
      <c r="J11" s="1">
        <v>9.9316358051364495E-18</v>
      </c>
      <c r="K11" s="1">
        <v>6.9196358171546596E-2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4211-6231-45E0-8752-BF44D9D0243A}">
  <dimension ref="A1:T24"/>
  <sheetViews>
    <sheetView workbookViewId="0">
      <selection activeCell="M13" sqref="M13:P14"/>
    </sheetView>
  </sheetViews>
  <sheetFormatPr defaultRowHeight="14.4" x14ac:dyDescent="0.3"/>
  <cols>
    <col min="6" max="6" width="12.109375" customWidth="1"/>
    <col min="16" max="16" width="19.109375" bestFit="1" customWidth="1"/>
    <col min="20" max="20" width="9.88671875" bestFit="1" customWidth="1"/>
  </cols>
  <sheetData>
    <row r="1" spans="1:20" x14ac:dyDescent="0.3">
      <c r="B1" s="2" t="s">
        <v>9</v>
      </c>
      <c r="C1" s="27" t="s">
        <v>10</v>
      </c>
      <c r="D1" s="27"/>
      <c r="E1" s="27"/>
      <c r="F1" s="27" t="s">
        <v>11</v>
      </c>
      <c r="G1" s="27"/>
      <c r="H1" s="27" t="s">
        <v>12</v>
      </c>
      <c r="I1" s="27"/>
    </row>
    <row r="2" spans="1:20" x14ac:dyDescent="0.3">
      <c r="B2" s="3" t="s">
        <v>0</v>
      </c>
      <c r="C2" s="4" t="s">
        <v>1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7</v>
      </c>
      <c r="K2" t="s">
        <v>20</v>
      </c>
      <c r="Q2" t="s">
        <v>9</v>
      </c>
      <c r="R2" t="s">
        <v>13</v>
      </c>
      <c r="S2" t="s">
        <v>14</v>
      </c>
      <c r="T2" t="s">
        <v>15</v>
      </c>
    </row>
    <row r="3" spans="1:20" ht="15" thickBot="1" x14ac:dyDescent="0.35">
      <c r="A3" s="2" t="s">
        <v>8</v>
      </c>
      <c r="B3" s="3">
        <v>16.100000000000001</v>
      </c>
      <c r="C3" s="3">
        <v>5.4</v>
      </c>
      <c r="D3" s="3">
        <v>12.9</v>
      </c>
      <c r="E3" s="3">
        <v>5</v>
      </c>
      <c r="F3" s="3">
        <v>21</v>
      </c>
      <c r="G3" s="3">
        <v>13.2</v>
      </c>
      <c r="H3" s="3">
        <v>15.5</v>
      </c>
      <c r="I3" s="3">
        <v>11</v>
      </c>
      <c r="K3">
        <f>SUM(B3:I3)</f>
        <v>100.1</v>
      </c>
      <c r="P3" t="s">
        <v>29</v>
      </c>
      <c r="Q3">
        <v>0.08</v>
      </c>
      <c r="R3">
        <v>0.2</v>
      </c>
      <c r="S3">
        <v>0.2</v>
      </c>
      <c r="T3">
        <v>0.04</v>
      </c>
    </row>
    <row r="4" spans="1:20" ht="15" thickBot="1" x14ac:dyDescent="0.35">
      <c r="A4" s="5"/>
      <c r="B4" s="7">
        <f>B3/100</f>
        <v>0.161</v>
      </c>
      <c r="C4" s="28">
        <f>SUM(C3:E3)/100</f>
        <v>0.23300000000000001</v>
      </c>
      <c r="D4" s="28"/>
      <c r="E4" s="28"/>
      <c r="F4" s="28">
        <f>SUM(F3:G3)/100</f>
        <v>0.34200000000000003</v>
      </c>
      <c r="G4" s="28"/>
      <c r="H4" s="28">
        <f>SUM(H3:I3)/100</f>
        <v>0.26500000000000001</v>
      </c>
      <c r="I4" s="29"/>
      <c r="P4" t="s">
        <v>30</v>
      </c>
      <c r="Q4">
        <v>0.08</v>
      </c>
      <c r="R4">
        <v>0.02</v>
      </c>
      <c r="S4">
        <v>0.2</v>
      </c>
      <c r="T4">
        <v>0.18</v>
      </c>
    </row>
    <row r="5" spans="1:20" x14ac:dyDescent="0.3">
      <c r="A5" s="5"/>
      <c r="B5" s="8">
        <f>B4</f>
        <v>0.161</v>
      </c>
      <c r="C5" s="9">
        <f>C4</f>
        <v>0.23300000000000001</v>
      </c>
      <c r="D5" s="9"/>
      <c r="E5" s="9"/>
      <c r="F5" s="9">
        <f>F4</f>
        <v>0.34200000000000003</v>
      </c>
      <c r="G5" s="9"/>
      <c r="H5" s="9">
        <f>H4</f>
        <v>0.26500000000000001</v>
      </c>
      <c r="I5" s="10"/>
      <c r="M5" s="3">
        <v>21</v>
      </c>
      <c r="N5" s="3">
        <v>13.2</v>
      </c>
    </row>
    <row r="6" spans="1:20" x14ac:dyDescent="0.3">
      <c r="A6" s="2" t="s">
        <v>25</v>
      </c>
      <c r="B6" s="6">
        <v>0.5</v>
      </c>
      <c r="C6" s="26">
        <v>0.9</v>
      </c>
      <c r="D6" s="26"/>
      <c r="E6" s="26"/>
      <c r="F6" s="26">
        <v>0.5</v>
      </c>
      <c r="G6" s="26"/>
      <c r="H6" s="26">
        <v>0.15</v>
      </c>
      <c r="I6" s="26"/>
      <c r="Q6">
        <f t="shared" ref="Q6:S6" si="0">SUM(Q3:Q4)</f>
        <v>0.16</v>
      </c>
      <c r="R6">
        <f t="shared" si="0"/>
        <v>0.22</v>
      </c>
      <c r="S6">
        <f t="shared" si="0"/>
        <v>0.4</v>
      </c>
      <c r="T6">
        <f>SUM(T3:T4)</f>
        <v>0.22</v>
      </c>
    </row>
    <row r="7" spans="1:20" x14ac:dyDescent="0.3">
      <c r="A7" s="2" t="s">
        <v>26</v>
      </c>
      <c r="B7" s="2">
        <v>0.5</v>
      </c>
      <c r="C7" s="27">
        <v>0.1</v>
      </c>
      <c r="D7" s="27"/>
      <c r="E7" s="27"/>
      <c r="F7" s="27">
        <v>0.5</v>
      </c>
      <c r="G7" s="27"/>
      <c r="H7" s="27">
        <v>0.85</v>
      </c>
      <c r="I7" s="27"/>
    </row>
    <row r="9" spans="1:20" x14ac:dyDescent="0.3">
      <c r="B9">
        <f>B6</f>
        <v>0.5</v>
      </c>
      <c r="D9">
        <f>C6</f>
        <v>0.9</v>
      </c>
      <c r="F9">
        <f>F6</f>
        <v>0.5</v>
      </c>
      <c r="H9">
        <f>H6</f>
        <v>0.15</v>
      </c>
    </row>
    <row r="10" spans="1:20" x14ac:dyDescent="0.3">
      <c r="B10">
        <f>B7</f>
        <v>0.5</v>
      </c>
      <c r="D10">
        <f>C7</f>
        <v>0.1</v>
      </c>
      <c r="F10">
        <f>F7</f>
        <v>0.5</v>
      </c>
      <c r="H10">
        <f>H7</f>
        <v>0.85</v>
      </c>
    </row>
    <row r="11" spans="1:20" x14ac:dyDescent="0.3">
      <c r="L11" s="3"/>
      <c r="M11" s="3"/>
    </row>
    <row r="13" spans="1:20" x14ac:dyDescent="0.3">
      <c r="D13" t="s">
        <v>21</v>
      </c>
      <c r="M13" s="1">
        <f>B6*$B$4</f>
        <v>8.0500000000000002E-2</v>
      </c>
      <c r="N13" s="1">
        <f>C6*$C$5</f>
        <v>0.20970000000000003</v>
      </c>
      <c r="O13" s="1">
        <f>F6*$F$5</f>
        <v>0.17100000000000001</v>
      </c>
      <c r="P13" s="1">
        <f>H6*$H$5</f>
        <v>3.9750000000000001E-2</v>
      </c>
      <c r="R13">
        <f>SUM(M13:P13)</f>
        <v>0.50095000000000001</v>
      </c>
    </row>
    <row r="14" spans="1:20" x14ac:dyDescent="0.3">
      <c r="A14" t="s">
        <v>17</v>
      </c>
      <c r="B14">
        <v>76.599999999999994</v>
      </c>
      <c r="C14">
        <f>B14/100</f>
        <v>0.7659999999999999</v>
      </c>
      <c r="D14">
        <v>1</v>
      </c>
      <c r="M14" s="1">
        <f>B7*$B$4</f>
        <v>8.0500000000000002E-2</v>
      </c>
      <c r="N14" s="1">
        <f>C7*$C$5</f>
        <v>2.3300000000000001E-2</v>
      </c>
      <c r="O14" s="1">
        <f>F7*$F$5</f>
        <v>0.17100000000000001</v>
      </c>
      <c r="P14" s="1">
        <f>H7*$H$5</f>
        <v>0.22525000000000001</v>
      </c>
    </row>
    <row r="15" spans="1:20" x14ac:dyDescent="0.3">
      <c r="A15" t="s">
        <v>18</v>
      </c>
      <c r="B15">
        <v>9.8000000000000007</v>
      </c>
      <c r="C15">
        <f t="shared" ref="C15:C16" si="1">B15/100</f>
        <v>9.8000000000000004E-2</v>
      </c>
      <c r="D15">
        <v>3</v>
      </c>
      <c r="E15">
        <f>1/D15</f>
        <v>0.33333333333333331</v>
      </c>
    </row>
    <row r="16" spans="1:20" x14ac:dyDescent="0.3">
      <c r="A16" t="s">
        <v>19</v>
      </c>
      <c r="B16">
        <v>13.5</v>
      </c>
      <c r="C16">
        <f t="shared" si="1"/>
        <v>0.13500000000000001</v>
      </c>
      <c r="D16">
        <v>0</v>
      </c>
    </row>
    <row r="21" spans="2:2" x14ac:dyDescent="0.3">
      <c r="B21" s="25"/>
    </row>
    <row r="22" spans="2:2" x14ac:dyDescent="0.3">
      <c r="B22" s="25"/>
    </row>
    <row r="23" spans="2:2" x14ac:dyDescent="0.3">
      <c r="B23" s="25"/>
    </row>
    <row r="24" spans="2:2" x14ac:dyDescent="0.3">
      <c r="B24" s="25"/>
    </row>
  </sheetData>
  <mergeCells count="12">
    <mergeCell ref="C1:E1"/>
    <mergeCell ref="F1:G1"/>
    <mergeCell ref="H1:I1"/>
    <mergeCell ref="C4:E4"/>
    <mergeCell ref="F4:G4"/>
    <mergeCell ref="H4:I4"/>
    <mergeCell ref="C6:E6"/>
    <mergeCell ref="C7:E7"/>
    <mergeCell ref="F6:G6"/>
    <mergeCell ref="F7:G7"/>
    <mergeCell ref="H6:I6"/>
    <mergeCell ref="H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CD34-C9A7-450D-A056-E42B28C49210}">
  <dimension ref="B1:M41"/>
  <sheetViews>
    <sheetView workbookViewId="0">
      <selection activeCell="P10" sqref="P10"/>
    </sheetView>
  </sheetViews>
  <sheetFormatPr defaultRowHeight="14.4" x14ac:dyDescent="0.3"/>
  <cols>
    <col min="3" max="3" width="11.6640625" bestFit="1" customWidth="1"/>
    <col min="4" max="4" width="10.5546875" bestFit="1" customWidth="1"/>
    <col min="5" max="5" width="9.5546875" bestFit="1" customWidth="1"/>
    <col min="6" max="6" width="10.5546875" bestFit="1" customWidth="1"/>
    <col min="7" max="7" width="9.5546875" bestFit="1" customWidth="1"/>
    <col min="8" max="8" width="10.5546875" bestFit="1" customWidth="1"/>
    <col min="9" max="9" width="9.5546875" bestFit="1" customWidth="1"/>
    <col min="10" max="10" width="10.5546875" bestFit="1" customWidth="1"/>
    <col min="11" max="13" width="9.5546875" bestFit="1" customWidth="1"/>
  </cols>
  <sheetData>
    <row r="1" spans="2:13" ht="15" thickBot="1" x14ac:dyDescent="0.35"/>
    <row r="2" spans="2:13" ht="15" thickBot="1" x14ac:dyDescent="0.35">
      <c r="B2" s="12" t="s">
        <v>17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2:13" ht="15" thickBot="1" x14ac:dyDescent="0.35">
      <c r="B3">
        <v>1</v>
      </c>
      <c r="C3" s="11">
        <v>12249530</v>
      </c>
      <c r="D3" s="11">
        <v>270840</v>
      </c>
      <c r="E3" s="11">
        <v>35</v>
      </c>
      <c r="F3" s="11">
        <v>1821</v>
      </c>
      <c r="G3" s="11">
        <v>27</v>
      </c>
      <c r="H3" s="11">
        <v>6525</v>
      </c>
      <c r="I3" s="11">
        <v>23</v>
      </c>
      <c r="J3" s="11">
        <v>1322</v>
      </c>
      <c r="K3" s="11">
        <v>180</v>
      </c>
      <c r="L3" s="11">
        <v>0</v>
      </c>
      <c r="M3" s="11">
        <v>705</v>
      </c>
    </row>
    <row r="4" spans="2:13" ht="15" thickBot="1" x14ac:dyDescent="0.35">
      <c r="B4">
        <v>2</v>
      </c>
      <c r="C4" s="11">
        <v>29948</v>
      </c>
      <c r="D4" s="11">
        <v>1964378</v>
      </c>
      <c r="E4" s="11">
        <v>178</v>
      </c>
      <c r="F4" s="11">
        <v>178219</v>
      </c>
      <c r="G4" s="11">
        <v>170</v>
      </c>
      <c r="H4" s="11">
        <v>6347</v>
      </c>
      <c r="I4" s="11">
        <v>296</v>
      </c>
      <c r="J4" s="11">
        <v>3596</v>
      </c>
      <c r="K4" s="11">
        <v>23</v>
      </c>
      <c r="L4" s="11">
        <v>1</v>
      </c>
      <c r="M4" s="11">
        <v>1</v>
      </c>
    </row>
    <row r="5" spans="2:13" ht="15" thickBot="1" x14ac:dyDescent="0.35">
      <c r="B5">
        <v>3</v>
      </c>
      <c r="C5" s="11">
        <v>160</v>
      </c>
      <c r="D5" s="11">
        <v>12026</v>
      </c>
      <c r="E5" s="11">
        <v>63721</v>
      </c>
      <c r="F5" s="11">
        <v>1347</v>
      </c>
      <c r="G5" s="11">
        <v>64873</v>
      </c>
      <c r="H5" s="11">
        <v>1</v>
      </c>
      <c r="I5" s="11">
        <v>0</v>
      </c>
      <c r="J5" s="11">
        <v>19864</v>
      </c>
      <c r="K5" s="11">
        <v>1</v>
      </c>
      <c r="L5" s="11">
        <v>1</v>
      </c>
      <c r="M5" s="11">
        <v>1</v>
      </c>
    </row>
    <row r="6" spans="2:13" ht="15" thickBot="1" x14ac:dyDescent="0.35">
      <c r="B6">
        <v>4</v>
      </c>
      <c r="C6" s="11">
        <v>612</v>
      </c>
      <c r="D6" s="11">
        <v>452709</v>
      </c>
      <c r="E6" s="11">
        <v>34</v>
      </c>
      <c r="F6" s="11">
        <v>371222</v>
      </c>
      <c r="G6" s="11">
        <v>815</v>
      </c>
      <c r="H6" s="11">
        <v>4907</v>
      </c>
      <c r="I6" s="11">
        <v>296617</v>
      </c>
      <c r="J6" s="11">
        <v>77</v>
      </c>
      <c r="K6" s="11">
        <v>1</v>
      </c>
      <c r="L6" s="11">
        <v>1</v>
      </c>
      <c r="M6" s="11">
        <v>0</v>
      </c>
    </row>
    <row r="7" spans="2:13" ht="15" thickBot="1" x14ac:dyDescent="0.35">
      <c r="B7">
        <v>5</v>
      </c>
      <c r="C7" s="11">
        <v>469</v>
      </c>
      <c r="D7" s="11">
        <v>29798</v>
      </c>
      <c r="E7" s="11">
        <v>128734</v>
      </c>
      <c r="F7" s="11">
        <v>29646</v>
      </c>
      <c r="G7" s="11">
        <v>48439</v>
      </c>
      <c r="H7" s="11">
        <v>24</v>
      </c>
      <c r="I7" s="11">
        <v>17</v>
      </c>
      <c r="J7" s="11">
        <v>18039</v>
      </c>
      <c r="K7" s="11">
        <v>2</v>
      </c>
      <c r="L7" s="11">
        <v>1</v>
      </c>
      <c r="M7" s="11">
        <v>0</v>
      </c>
    </row>
    <row r="8" spans="2:13" ht="15" thickBot="1" x14ac:dyDescent="0.35">
      <c r="B8">
        <v>6</v>
      </c>
      <c r="C8" s="11">
        <v>19</v>
      </c>
      <c r="D8" s="11">
        <v>270</v>
      </c>
      <c r="E8" s="11">
        <v>0</v>
      </c>
      <c r="F8" s="11">
        <v>84</v>
      </c>
      <c r="G8" s="11">
        <v>1</v>
      </c>
      <c r="H8" s="11">
        <v>1564788</v>
      </c>
      <c r="I8" s="11">
        <v>566</v>
      </c>
      <c r="J8" s="11">
        <v>1</v>
      </c>
      <c r="K8" s="11">
        <v>1</v>
      </c>
      <c r="L8" s="11">
        <v>1</v>
      </c>
      <c r="M8" s="11">
        <v>0</v>
      </c>
    </row>
    <row r="9" spans="2:13" ht="15" thickBot="1" x14ac:dyDescent="0.35">
      <c r="B9">
        <v>7</v>
      </c>
      <c r="C9" s="11">
        <v>11</v>
      </c>
      <c r="D9" s="11">
        <v>1695</v>
      </c>
      <c r="E9" s="11">
        <v>1</v>
      </c>
      <c r="F9" s="11">
        <v>460733</v>
      </c>
      <c r="G9" s="11">
        <v>1</v>
      </c>
      <c r="H9" s="11">
        <v>82162</v>
      </c>
      <c r="I9" s="11">
        <v>165448</v>
      </c>
      <c r="J9" s="11">
        <v>2</v>
      </c>
      <c r="K9" s="11">
        <v>1</v>
      </c>
      <c r="L9" s="11">
        <v>1</v>
      </c>
      <c r="M9" s="11">
        <v>0</v>
      </c>
    </row>
    <row r="10" spans="2:13" ht="15" thickBot="1" x14ac:dyDescent="0.35">
      <c r="B10">
        <v>8</v>
      </c>
      <c r="C10" s="11">
        <v>31056</v>
      </c>
      <c r="D10" s="11">
        <v>338297</v>
      </c>
      <c r="E10" s="11">
        <v>48964</v>
      </c>
      <c r="F10" s="11">
        <v>1872</v>
      </c>
      <c r="G10" s="11">
        <v>10117</v>
      </c>
      <c r="H10" s="11">
        <v>327</v>
      </c>
      <c r="I10" s="11">
        <v>8</v>
      </c>
      <c r="J10" s="11">
        <v>1020245</v>
      </c>
      <c r="K10" s="11">
        <v>72</v>
      </c>
      <c r="L10" s="11">
        <v>1</v>
      </c>
      <c r="M10" s="11">
        <v>15</v>
      </c>
    </row>
    <row r="11" spans="2:13" ht="15" thickBot="1" x14ac:dyDescent="0.35">
      <c r="B11">
        <v>9</v>
      </c>
      <c r="C11" s="11">
        <v>34134</v>
      </c>
      <c r="D11" s="11">
        <v>41029</v>
      </c>
      <c r="E11" s="11">
        <v>299</v>
      </c>
      <c r="F11" s="11">
        <v>766</v>
      </c>
      <c r="G11" s="11">
        <v>12</v>
      </c>
      <c r="H11" s="11">
        <v>802</v>
      </c>
      <c r="I11" s="11">
        <v>25</v>
      </c>
      <c r="J11" s="11">
        <v>25048</v>
      </c>
      <c r="K11" s="11">
        <v>161</v>
      </c>
      <c r="L11" s="11">
        <v>2984</v>
      </c>
      <c r="M11" s="11">
        <v>119722</v>
      </c>
    </row>
    <row r="12" spans="2:13" ht="15" thickBot="1" x14ac:dyDescent="0.35">
      <c r="B12">
        <v>10</v>
      </c>
      <c r="C12" s="11">
        <v>155</v>
      </c>
      <c r="D12" s="11">
        <v>15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0</v>
      </c>
      <c r="K12" s="11">
        <v>35334</v>
      </c>
      <c r="L12" s="11">
        <v>238373</v>
      </c>
      <c r="M12" s="11">
        <v>8651</v>
      </c>
    </row>
    <row r="13" spans="2:13" x14ac:dyDescent="0.3">
      <c r="B13">
        <v>11</v>
      </c>
      <c r="C13" s="11">
        <v>39304</v>
      </c>
      <c r="D13" s="11">
        <v>76</v>
      </c>
      <c r="E13" s="11">
        <v>0</v>
      </c>
      <c r="F13" s="11">
        <v>2</v>
      </c>
      <c r="G13" s="11">
        <v>0</v>
      </c>
      <c r="H13" s="11">
        <v>5</v>
      </c>
      <c r="I13" s="11">
        <v>0</v>
      </c>
      <c r="J13" s="11">
        <v>89</v>
      </c>
      <c r="K13" s="11">
        <v>206386</v>
      </c>
      <c r="L13" s="11">
        <v>857</v>
      </c>
      <c r="M13" s="11">
        <v>112799</v>
      </c>
    </row>
    <row r="15" spans="2:13" ht="15" thickBot="1" x14ac:dyDescent="0.35"/>
    <row r="16" spans="2:13" ht="15" thickBot="1" x14ac:dyDescent="0.35">
      <c r="B16" s="12" t="s">
        <v>18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</row>
    <row r="17" spans="2:13" ht="15" thickBot="1" x14ac:dyDescent="0.35">
      <c r="B17">
        <v>1</v>
      </c>
      <c r="C17" s="11">
        <v>1939712</v>
      </c>
      <c r="D17" s="11">
        <v>42852</v>
      </c>
      <c r="E17" s="11">
        <v>5</v>
      </c>
      <c r="F17" s="11">
        <v>280</v>
      </c>
      <c r="G17" s="11">
        <v>7</v>
      </c>
      <c r="H17" s="11">
        <v>1018</v>
      </c>
      <c r="I17" s="11">
        <v>3</v>
      </c>
      <c r="J17" s="11">
        <v>232</v>
      </c>
      <c r="K17" s="11">
        <v>30</v>
      </c>
      <c r="L17" s="11">
        <v>0</v>
      </c>
      <c r="M17" s="11">
        <v>125</v>
      </c>
    </row>
    <row r="18" spans="2:13" ht="15" thickBot="1" x14ac:dyDescent="0.35">
      <c r="B18">
        <v>2</v>
      </c>
      <c r="C18" s="11">
        <v>4638</v>
      </c>
      <c r="D18" s="11">
        <v>310103</v>
      </c>
      <c r="E18" s="11">
        <v>26</v>
      </c>
      <c r="F18" s="11">
        <v>28093</v>
      </c>
      <c r="G18" s="11">
        <v>36</v>
      </c>
      <c r="H18" s="11">
        <v>998</v>
      </c>
      <c r="I18" s="11">
        <v>34</v>
      </c>
      <c r="J18" s="11">
        <v>614</v>
      </c>
      <c r="K18" s="11">
        <v>2</v>
      </c>
      <c r="L18" s="11">
        <v>0</v>
      </c>
      <c r="M18" s="11">
        <v>0</v>
      </c>
    </row>
    <row r="19" spans="2:13" ht="15" thickBot="1" x14ac:dyDescent="0.35">
      <c r="B19">
        <v>3</v>
      </c>
      <c r="C19" s="11">
        <v>24</v>
      </c>
      <c r="D19" s="11">
        <v>1876</v>
      </c>
      <c r="E19" s="11">
        <v>9981</v>
      </c>
      <c r="F19" s="11">
        <v>196</v>
      </c>
      <c r="G19" s="11">
        <v>10327</v>
      </c>
      <c r="H19" s="11">
        <v>0</v>
      </c>
      <c r="I19" s="11">
        <v>1</v>
      </c>
      <c r="J19" s="11">
        <v>3124</v>
      </c>
      <c r="K19" s="11">
        <v>0</v>
      </c>
      <c r="L19" s="11">
        <v>0</v>
      </c>
      <c r="M19" s="11">
        <v>0</v>
      </c>
    </row>
    <row r="20" spans="2:13" ht="15" thickBot="1" x14ac:dyDescent="0.35">
      <c r="B20">
        <v>4</v>
      </c>
      <c r="C20" s="11">
        <v>106</v>
      </c>
      <c r="D20" s="11">
        <v>71693</v>
      </c>
      <c r="E20" s="11">
        <v>4</v>
      </c>
      <c r="F20" s="11">
        <v>58605</v>
      </c>
      <c r="G20" s="11">
        <v>139</v>
      </c>
      <c r="H20" s="11">
        <v>786</v>
      </c>
      <c r="I20" s="11">
        <v>46772</v>
      </c>
      <c r="J20" s="11">
        <v>14</v>
      </c>
      <c r="K20" s="11">
        <v>0</v>
      </c>
      <c r="L20" s="11">
        <v>0</v>
      </c>
      <c r="M20" s="11">
        <v>1</v>
      </c>
    </row>
    <row r="21" spans="2:13" ht="15" thickBot="1" x14ac:dyDescent="0.35">
      <c r="B21">
        <v>5</v>
      </c>
      <c r="C21" s="11">
        <v>57</v>
      </c>
      <c r="D21" s="11">
        <v>4743</v>
      </c>
      <c r="E21" s="11">
        <v>20206</v>
      </c>
      <c r="F21" s="11">
        <v>4675</v>
      </c>
      <c r="G21" s="11">
        <v>7657</v>
      </c>
      <c r="H21" s="11">
        <v>3</v>
      </c>
      <c r="I21" s="11">
        <v>1</v>
      </c>
      <c r="J21" s="11">
        <v>2838</v>
      </c>
      <c r="K21" s="11">
        <v>0</v>
      </c>
      <c r="L21" s="11">
        <v>0</v>
      </c>
      <c r="M21" s="11">
        <v>1</v>
      </c>
    </row>
    <row r="22" spans="2:13" ht="15" thickBot="1" x14ac:dyDescent="0.35">
      <c r="B22">
        <v>6</v>
      </c>
      <c r="C22" s="11">
        <v>4</v>
      </c>
      <c r="D22" s="11">
        <v>45</v>
      </c>
      <c r="E22" s="11">
        <v>0</v>
      </c>
      <c r="F22" s="11">
        <v>11</v>
      </c>
      <c r="G22" s="11">
        <v>0</v>
      </c>
      <c r="H22" s="11">
        <v>247738</v>
      </c>
      <c r="I22" s="11">
        <v>89</v>
      </c>
      <c r="J22" s="11">
        <v>0</v>
      </c>
      <c r="K22" s="11">
        <v>0</v>
      </c>
      <c r="L22" s="11">
        <v>0</v>
      </c>
      <c r="M22" s="11">
        <v>1</v>
      </c>
    </row>
    <row r="23" spans="2:13" ht="15" thickBot="1" x14ac:dyDescent="0.35">
      <c r="B23">
        <v>7</v>
      </c>
      <c r="C23" s="11">
        <v>2</v>
      </c>
      <c r="D23" s="11">
        <v>262</v>
      </c>
      <c r="E23" s="11">
        <v>0</v>
      </c>
      <c r="F23" s="11">
        <v>72736</v>
      </c>
      <c r="G23" s="11">
        <v>0</v>
      </c>
      <c r="H23" s="11">
        <v>12834</v>
      </c>
      <c r="I23" s="11">
        <v>26234</v>
      </c>
      <c r="J23" s="11">
        <v>0</v>
      </c>
      <c r="K23" s="11">
        <v>0</v>
      </c>
      <c r="L23" s="11">
        <v>0</v>
      </c>
      <c r="M23" s="11">
        <v>1</v>
      </c>
    </row>
    <row r="24" spans="2:13" ht="15" thickBot="1" x14ac:dyDescent="0.35">
      <c r="B24">
        <v>8</v>
      </c>
      <c r="C24" s="11">
        <v>4940</v>
      </c>
      <c r="D24" s="11">
        <v>53390</v>
      </c>
      <c r="E24" s="11">
        <v>7749</v>
      </c>
      <c r="F24" s="11">
        <v>320</v>
      </c>
      <c r="G24" s="11">
        <v>1547</v>
      </c>
      <c r="H24" s="11">
        <v>62</v>
      </c>
      <c r="I24" s="11">
        <v>3</v>
      </c>
      <c r="J24" s="11">
        <v>161802</v>
      </c>
      <c r="K24" s="11">
        <v>25</v>
      </c>
      <c r="L24" s="11">
        <v>0</v>
      </c>
      <c r="M24" s="11">
        <v>1</v>
      </c>
    </row>
    <row r="25" spans="2:13" ht="15" thickBot="1" x14ac:dyDescent="0.35">
      <c r="B25">
        <v>9</v>
      </c>
      <c r="C25" s="11">
        <v>5355</v>
      </c>
      <c r="D25" s="11">
        <v>6516</v>
      </c>
      <c r="E25" s="11">
        <v>51</v>
      </c>
      <c r="F25" s="11">
        <v>116</v>
      </c>
      <c r="G25" s="11">
        <v>1</v>
      </c>
      <c r="H25" s="11">
        <v>133</v>
      </c>
      <c r="I25" s="11">
        <v>2</v>
      </c>
      <c r="J25" s="11">
        <v>3938</v>
      </c>
      <c r="K25" s="11">
        <v>25</v>
      </c>
      <c r="L25" s="11">
        <v>502</v>
      </c>
      <c r="M25" s="11">
        <v>19042</v>
      </c>
    </row>
    <row r="26" spans="2:13" ht="15" thickBot="1" x14ac:dyDescent="0.35">
      <c r="B26">
        <v>10</v>
      </c>
      <c r="C26" s="11">
        <v>21</v>
      </c>
      <c r="D26" s="11">
        <v>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</v>
      </c>
      <c r="K26" s="11">
        <v>5419</v>
      </c>
      <c r="L26" s="11">
        <v>37649</v>
      </c>
      <c r="M26" s="11">
        <v>1326</v>
      </c>
    </row>
    <row r="27" spans="2:13" x14ac:dyDescent="0.3">
      <c r="B27">
        <v>11</v>
      </c>
      <c r="C27" s="11">
        <v>6164</v>
      </c>
      <c r="D27" s="11">
        <v>15</v>
      </c>
      <c r="E27" s="11">
        <v>1</v>
      </c>
      <c r="F27" s="11">
        <v>0</v>
      </c>
      <c r="G27" s="11">
        <v>1</v>
      </c>
      <c r="H27" s="11">
        <v>1</v>
      </c>
      <c r="I27" s="11">
        <v>0</v>
      </c>
      <c r="J27" s="11">
        <v>15</v>
      </c>
      <c r="K27" s="11">
        <v>32542</v>
      </c>
      <c r="L27" s="11">
        <v>135</v>
      </c>
      <c r="M27" s="11">
        <v>17882</v>
      </c>
    </row>
    <row r="29" spans="2:13" ht="15" thickBot="1" x14ac:dyDescent="0.35"/>
    <row r="30" spans="2:13" ht="15" thickBot="1" x14ac:dyDescent="0.35">
      <c r="B30" s="12" t="s">
        <v>19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</row>
    <row r="31" spans="2:13" ht="15" thickBot="1" x14ac:dyDescent="0.35">
      <c r="B31">
        <v>1</v>
      </c>
      <c r="C31" s="11">
        <v>2217942</v>
      </c>
      <c r="D31" s="11">
        <v>48827</v>
      </c>
      <c r="E31" s="11">
        <v>8</v>
      </c>
      <c r="F31" s="11">
        <v>344</v>
      </c>
      <c r="G31" s="11">
        <v>7</v>
      </c>
      <c r="H31" s="11">
        <v>1183</v>
      </c>
      <c r="I31" s="11">
        <v>4</v>
      </c>
      <c r="J31" s="11">
        <v>264</v>
      </c>
      <c r="K31" s="11">
        <v>29</v>
      </c>
      <c r="L31" s="11">
        <v>1</v>
      </c>
      <c r="M31" s="11">
        <v>133</v>
      </c>
    </row>
    <row r="32" spans="2:13" ht="15" thickBot="1" x14ac:dyDescent="0.35">
      <c r="B32">
        <v>2</v>
      </c>
      <c r="C32" s="11">
        <v>5342</v>
      </c>
      <c r="D32" s="11">
        <v>355049</v>
      </c>
      <c r="E32" s="11">
        <v>28</v>
      </c>
      <c r="F32" s="11">
        <v>32290</v>
      </c>
      <c r="G32" s="11">
        <v>32</v>
      </c>
      <c r="H32" s="11">
        <v>1225</v>
      </c>
      <c r="I32" s="11">
        <v>58</v>
      </c>
      <c r="J32" s="11">
        <v>641</v>
      </c>
      <c r="K32" s="11">
        <v>1</v>
      </c>
      <c r="L32" s="11">
        <v>0</v>
      </c>
      <c r="M32" s="11">
        <v>0</v>
      </c>
    </row>
    <row r="33" spans="2:13" ht="15" thickBot="1" x14ac:dyDescent="0.35">
      <c r="B33">
        <v>3</v>
      </c>
      <c r="C33" s="11">
        <v>16</v>
      </c>
      <c r="D33" s="11">
        <v>2187</v>
      </c>
      <c r="E33" s="11">
        <v>11476</v>
      </c>
      <c r="F33" s="11">
        <v>242</v>
      </c>
      <c r="G33" s="11">
        <v>11892</v>
      </c>
      <c r="H33" s="11">
        <v>0</v>
      </c>
      <c r="I33" s="11">
        <v>0</v>
      </c>
      <c r="J33" s="11">
        <v>3657</v>
      </c>
      <c r="K33" s="11">
        <v>0</v>
      </c>
      <c r="L33" s="11">
        <v>0</v>
      </c>
      <c r="M33" s="11">
        <v>0</v>
      </c>
    </row>
    <row r="34" spans="2:13" ht="15" thickBot="1" x14ac:dyDescent="0.35">
      <c r="B34">
        <v>4</v>
      </c>
      <c r="C34" s="11">
        <v>119</v>
      </c>
      <c r="D34" s="11">
        <v>82217</v>
      </c>
      <c r="E34" s="11">
        <v>6</v>
      </c>
      <c r="F34" s="11">
        <v>66964</v>
      </c>
      <c r="G34" s="11">
        <v>148</v>
      </c>
      <c r="H34" s="11">
        <v>872</v>
      </c>
      <c r="I34" s="11">
        <v>53756</v>
      </c>
      <c r="J34" s="11">
        <v>11</v>
      </c>
      <c r="K34" s="11">
        <v>0</v>
      </c>
      <c r="L34" s="11">
        <v>0</v>
      </c>
      <c r="M34" s="11">
        <v>0</v>
      </c>
    </row>
    <row r="35" spans="2:13" ht="15" thickBot="1" x14ac:dyDescent="0.35">
      <c r="B35">
        <v>5</v>
      </c>
      <c r="C35" s="11">
        <v>79</v>
      </c>
      <c r="D35" s="11">
        <v>5295</v>
      </c>
      <c r="E35" s="11">
        <v>23647</v>
      </c>
      <c r="F35" s="11">
        <v>5523</v>
      </c>
      <c r="G35" s="11">
        <v>8832</v>
      </c>
      <c r="H35" s="11">
        <v>6</v>
      </c>
      <c r="I35" s="11">
        <v>6</v>
      </c>
      <c r="J35" s="11">
        <v>3390</v>
      </c>
      <c r="K35" s="11">
        <v>1</v>
      </c>
      <c r="L35" s="11">
        <v>0</v>
      </c>
      <c r="M35" s="11">
        <v>0</v>
      </c>
    </row>
    <row r="36" spans="2:13" ht="15" thickBot="1" x14ac:dyDescent="0.35">
      <c r="B36">
        <v>6</v>
      </c>
      <c r="C36" s="11">
        <v>4</v>
      </c>
      <c r="D36" s="11">
        <v>42</v>
      </c>
      <c r="E36" s="11">
        <v>1</v>
      </c>
      <c r="F36" s="11">
        <v>14</v>
      </c>
      <c r="G36" s="11">
        <v>0</v>
      </c>
      <c r="H36" s="11">
        <v>283767</v>
      </c>
      <c r="I36" s="11">
        <v>126</v>
      </c>
      <c r="J36" s="11">
        <v>0</v>
      </c>
      <c r="K36" s="11">
        <v>0</v>
      </c>
      <c r="L36" s="11">
        <v>0</v>
      </c>
      <c r="M36" s="11">
        <v>0</v>
      </c>
    </row>
    <row r="37" spans="2:13" ht="15" thickBot="1" x14ac:dyDescent="0.35">
      <c r="B37">
        <v>7</v>
      </c>
      <c r="C37" s="11">
        <v>3</v>
      </c>
      <c r="D37" s="11">
        <v>324</v>
      </c>
      <c r="E37" s="11">
        <v>0</v>
      </c>
      <c r="F37" s="11">
        <v>83702</v>
      </c>
      <c r="G37" s="11">
        <v>0</v>
      </c>
      <c r="H37" s="11">
        <v>14786</v>
      </c>
      <c r="I37" s="11">
        <v>30043</v>
      </c>
      <c r="J37" s="11">
        <v>0</v>
      </c>
      <c r="K37" s="11">
        <v>0</v>
      </c>
      <c r="L37" s="11">
        <v>0</v>
      </c>
      <c r="M37" s="11">
        <v>0</v>
      </c>
    </row>
    <row r="38" spans="2:13" ht="15" thickBot="1" x14ac:dyDescent="0.35">
      <c r="B38">
        <v>8</v>
      </c>
      <c r="C38" s="11">
        <v>5623</v>
      </c>
      <c r="D38" s="11">
        <v>61537</v>
      </c>
      <c r="E38" s="11">
        <v>8831</v>
      </c>
      <c r="F38" s="11">
        <v>311</v>
      </c>
      <c r="G38" s="11">
        <v>1867</v>
      </c>
      <c r="H38" s="11">
        <v>57</v>
      </c>
      <c r="I38" s="11">
        <v>3</v>
      </c>
      <c r="J38" s="11">
        <v>185362</v>
      </c>
      <c r="K38" s="11">
        <v>13</v>
      </c>
      <c r="L38" s="11">
        <v>0</v>
      </c>
      <c r="M38" s="11">
        <v>3</v>
      </c>
    </row>
    <row r="39" spans="2:13" ht="15" thickBot="1" x14ac:dyDescent="0.35">
      <c r="B39">
        <v>9</v>
      </c>
      <c r="C39" s="11">
        <v>6163</v>
      </c>
      <c r="D39" s="11">
        <v>7534</v>
      </c>
      <c r="E39" s="11">
        <v>46</v>
      </c>
      <c r="F39" s="11">
        <v>129</v>
      </c>
      <c r="G39" s="11">
        <v>1</v>
      </c>
      <c r="H39" s="11">
        <v>151</v>
      </c>
      <c r="I39" s="11">
        <v>6</v>
      </c>
      <c r="J39" s="11">
        <v>4570</v>
      </c>
      <c r="K39" s="11">
        <v>34</v>
      </c>
      <c r="L39" s="11">
        <v>558</v>
      </c>
      <c r="M39" s="11">
        <v>21613</v>
      </c>
    </row>
    <row r="40" spans="2:13" ht="15" thickBot="1" x14ac:dyDescent="0.35">
      <c r="B40">
        <v>10</v>
      </c>
      <c r="C40" s="11">
        <v>24</v>
      </c>
      <c r="D40" s="11">
        <v>1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6216</v>
      </c>
      <c r="L40" s="11">
        <v>42818</v>
      </c>
      <c r="M40" s="11">
        <v>1559</v>
      </c>
    </row>
    <row r="41" spans="2:13" x14ac:dyDescent="0.3">
      <c r="B41">
        <v>11</v>
      </c>
      <c r="C41" s="11">
        <v>7100</v>
      </c>
      <c r="D41" s="11">
        <v>15</v>
      </c>
      <c r="E41" s="11">
        <v>0</v>
      </c>
      <c r="F41" s="11">
        <v>0</v>
      </c>
      <c r="G41" s="11">
        <v>0</v>
      </c>
      <c r="H41" s="11">
        <v>1</v>
      </c>
      <c r="I41" s="11">
        <v>1</v>
      </c>
      <c r="J41" s="11">
        <v>14</v>
      </c>
      <c r="K41" s="11">
        <v>37529</v>
      </c>
      <c r="L41" s="11">
        <v>156</v>
      </c>
      <c r="M41" s="11">
        <v>20452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A57A-524F-4AF6-94B8-107A75624EB1}">
  <dimension ref="C1:AN55"/>
  <sheetViews>
    <sheetView workbookViewId="0">
      <selection activeCell="D4" sqref="D4"/>
    </sheetView>
  </sheetViews>
  <sheetFormatPr defaultRowHeight="14.4" x14ac:dyDescent="0.3"/>
  <cols>
    <col min="3" max="3" width="9.88671875" bestFit="1" customWidth="1"/>
    <col min="4" max="4" width="10.6640625" bestFit="1" customWidth="1"/>
    <col min="5" max="5" width="10.5546875" bestFit="1" customWidth="1"/>
    <col min="6" max="6" width="9.5546875" bestFit="1" customWidth="1"/>
    <col min="7" max="7" width="9.6640625" bestFit="1" customWidth="1"/>
    <col min="8" max="8" width="9.109375" bestFit="1" customWidth="1"/>
    <col min="9" max="11" width="9.6640625" bestFit="1" customWidth="1"/>
    <col min="12" max="14" width="9.5546875" bestFit="1" customWidth="1"/>
    <col min="17" max="17" width="9.5546875" bestFit="1" customWidth="1"/>
    <col min="18" max="18" width="11.5546875" bestFit="1" customWidth="1"/>
    <col min="30" max="30" width="9.5546875" bestFit="1" customWidth="1"/>
  </cols>
  <sheetData>
    <row r="1" spans="3:40" ht="15" thickBot="1" x14ac:dyDescent="0.35">
      <c r="C1" s="30" t="s">
        <v>17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9"/>
      <c r="P1" s="31" t="s">
        <v>18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3"/>
      <c r="AC1" s="31" t="s">
        <v>19</v>
      </c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3"/>
    </row>
    <row r="2" spans="3:40" ht="15" thickBot="1" x14ac:dyDescent="0.35">
      <c r="C2" s="14" t="s">
        <v>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P2" s="14" t="s">
        <v>9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C2" s="14" t="s">
        <v>9</v>
      </c>
      <c r="AD2">
        <v>1</v>
      </c>
      <c r="AE2">
        <v>2</v>
      </c>
      <c r="AF2">
        <v>3</v>
      </c>
      <c r="AG2">
        <v>4</v>
      </c>
      <c r="AH2">
        <v>5</v>
      </c>
      <c r="AI2">
        <v>6</v>
      </c>
      <c r="AJ2">
        <v>7</v>
      </c>
      <c r="AK2">
        <v>8</v>
      </c>
      <c r="AL2">
        <v>9</v>
      </c>
      <c r="AM2">
        <v>10</v>
      </c>
      <c r="AN2">
        <v>11</v>
      </c>
    </row>
    <row r="3" spans="3:40" ht="15" thickBot="1" x14ac:dyDescent="0.35">
      <c r="C3">
        <v>1</v>
      </c>
      <c r="D3" s="13">
        <f>'Factoring table'!$B$5*Modes!C3</f>
        <v>1972174.33</v>
      </c>
      <c r="E3" s="13">
        <f>'Factoring table'!$B$5*Modes!D3</f>
        <v>43605.24</v>
      </c>
      <c r="F3" s="13">
        <f>'Factoring table'!$B$5*Modes!E3</f>
        <v>5.6349999999999998</v>
      </c>
      <c r="G3" s="13">
        <f>'Factoring table'!$B$5*Modes!F3</f>
        <v>293.18099999999998</v>
      </c>
      <c r="H3" s="13">
        <f>'Factoring table'!$B$5*Modes!G3</f>
        <v>4.3470000000000004</v>
      </c>
      <c r="I3" s="13">
        <f>'Factoring table'!$B$5*Modes!H3</f>
        <v>1050.5250000000001</v>
      </c>
      <c r="J3" s="13">
        <f>'Factoring table'!$B$5*Modes!I3</f>
        <v>3.7030000000000003</v>
      </c>
      <c r="K3" s="13">
        <f>'Factoring table'!$B$5*Modes!J3</f>
        <v>212.84200000000001</v>
      </c>
      <c r="L3" s="13">
        <f>'Factoring table'!$B$5*Modes!K3</f>
        <v>28.98</v>
      </c>
      <c r="M3" s="13">
        <f>'Factoring table'!$B$5*Modes!L3</f>
        <v>0</v>
      </c>
      <c r="N3" s="13">
        <f>'Factoring table'!$B$5*Modes!M3</f>
        <v>113.50500000000001</v>
      </c>
      <c r="P3">
        <v>1</v>
      </c>
      <c r="Q3" s="11">
        <f>'Factoring table'!$B$5*Modes!C17</f>
        <v>312293.63199999998</v>
      </c>
      <c r="R3" s="11">
        <f>'Factoring table'!$B$5*Modes!D17</f>
        <v>6899.1720000000005</v>
      </c>
      <c r="S3" s="11">
        <f>'Factoring table'!$B$5*Modes!E17</f>
        <v>0.80500000000000005</v>
      </c>
      <c r="T3" s="11">
        <f>'Factoring table'!$B$5*Modes!F17</f>
        <v>45.08</v>
      </c>
      <c r="U3" s="11">
        <f>'Factoring table'!$B$5*Modes!G17</f>
        <v>1.127</v>
      </c>
      <c r="V3" s="11">
        <f>'Factoring table'!$B$5*Modes!H17</f>
        <v>163.898</v>
      </c>
      <c r="W3" s="11">
        <f>'Factoring table'!$B$5*Modes!I17</f>
        <v>0.48299999999999998</v>
      </c>
      <c r="X3" s="11">
        <f>'Factoring table'!$B$5*Modes!J17</f>
        <v>37.352000000000004</v>
      </c>
      <c r="Y3" s="11">
        <f>'Factoring table'!$B$5*Modes!K17</f>
        <v>4.83</v>
      </c>
      <c r="Z3" s="11">
        <f>'Factoring table'!$B$5*Modes!L17</f>
        <v>0</v>
      </c>
      <c r="AA3" s="11">
        <f>'Factoring table'!$B$5*Modes!M17</f>
        <v>20.125</v>
      </c>
      <c r="AC3">
        <v>1</v>
      </c>
      <c r="AD3" s="11">
        <f>Modes!C31*'Factoring table'!$B$5</f>
        <v>357088.66200000001</v>
      </c>
      <c r="AE3" s="11">
        <f>Modes!D31*'Factoring table'!$B$5</f>
        <v>7861.1469999999999</v>
      </c>
      <c r="AF3" s="11">
        <f>Modes!E31*'Factoring table'!$B$5</f>
        <v>1.288</v>
      </c>
      <c r="AG3" s="11">
        <f>Modes!F31*'Factoring table'!$B$5</f>
        <v>55.384</v>
      </c>
      <c r="AH3" s="11">
        <f>Modes!G31*'Factoring table'!$B$5</f>
        <v>1.127</v>
      </c>
      <c r="AI3" s="11">
        <f>Modes!H31*'Factoring table'!$B$5</f>
        <v>190.46299999999999</v>
      </c>
      <c r="AJ3" s="11">
        <f>Modes!I31*'Factoring table'!$B$5</f>
        <v>0.64400000000000002</v>
      </c>
      <c r="AK3" s="11">
        <f>Modes!J31*'Factoring table'!$B$5</f>
        <v>42.503999999999998</v>
      </c>
      <c r="AL3" s="11">
        <f>Modes!K31*'Factoring table'!$B$5</f>
        <v>4.6690000000000005</v>
      </c>
      <c r="AM3" s="11">
        <f>Modes!L31*'Factoring table'!$B$5</f>
        <v>0.161</v>
      </c>
      <c r="AN3" s="11">
        <f>Modes!M31*'Factoring table'!$B$5</f>
        <v>21.413</v>
      </c>
    </row>
    <row r="4" spans="3:40" ht="15" thickBot="1" x14ac:dyDescent="0.35">
      <c r="C4">
        <v>2</v>
      </c>
      <c r="D4" s="13">
        <f>'Factoring table'!$B$5*Modes!C4</f>
        <v>4821.6279999999997</v>
      </c>
      <c r="E4" s="13">
        <f>'Factoring table'!$B$5*Modes!D4</f>
        <v>316264.85800000001</v>
      </c>
      <c r="F4" s="13">
        <f>'Factoring table'!$B$5*Modes!E4</f>
        <v>28.658000000000001</v>
      </c>
      <c r="G4" s="13">
        <f>'Factoring table'!$B$5*Modes!F4</f>
        <v>28693.259000000002</v>
      </c>
      <c r="H4" s="13">
        <f>'Factoring table'!$B$5*Modes!G4</f>
        <v>27.37</v>
      </c>
      <c r="I4" s="13">
        <f>'Factoring table'!$B$5*Modes!H4</f>
        <v>1021.8670000000001</v>
      </c>
      <c r="J4" s="13">
        <f>'Factoring table'!$B$5*Modes!I4</f>
        <v>47.655999999999999</v>
      </c>
      <c r="K4" s="13">
        <f>'Factoring table'!$B$5*Modes!J4</f>
        <v>578.95600000000002</v>
      </c>
      <c r="L4" s="13">
        <f>'Factoring table'!$B$5*Modes!K4</f>
        <v>3.7030000000000003</v>
      </c>
      <c r="M4" s="13">
        <f>'Factoring table'!$B$5*Modes!L4</f>
        <v>0.161</v>
      </c>
      <c r="N4" s="13">
        <f>'Factoring table'!$B$5*Modes!M4</f>
        <v>0.161</v>
      </c>
      <c r="P4">
        <v>2</v>
      </c>
      <c r="Q4" s="11">
        <f>'Factoring table'!$B$5*Modes!C18</f>
        <v>746.71800000000007</v>
      </c>
      <c r="R4" s="11">
        <f>'Factoring table'!$B$5*Modes!D18</f>
        <v>49926.582999999999</v>
      </c>
      <c r="S4" s="11">
        <f>'Factoring table'!$B$5*Modes!E18</f>
        <v>4.1859999999999999</v>
      </c>
      <c r="T4" s="11">
        <f>'Factoring table'!$B$5*Modes!F18</f>
        <v>4522.973</v>
      </c>
      <c r="U4" s="11">
        <f>'Factoring table'!$B$5*Modes!G18</f>
        <v>5.7960000000000003</v>
      </c>
      <c r="V4" s="11">
        <f>'Factoring table'!$B$5*Modes!H18</f>
        <v>160.678</v>
      </c>
      <c r="W4" s="11">
        <f>'Factoring table'!$B$5*Modes!I18</f>
        <v>5.4740000000000002</v>
      </c>
      <c r="X4" s="11">
        <f>'Factoring table'!$B$5*Modes!J18</f>
        <v>98.853999999999999</v>
      </c>
      <c r="Y4" s="11">
        <f>'Factoring table'!$B$5*Modes!K18</f>
        <v>0.32200000000000001</v>
      </c>
      <c r="Z4" s="11">
        <f>'Factoring table'!$B$5*Modes!L18</f>
        <v>0</v>
      </c>
      <c r="AA4" s="11">
        <f>'Factoring table'!$B$5*Modes!M18</f>
        <v>0</v>
      </c>
      <c r="AC4">
        <v>2</v>
      </c>
      <c r="AD4" s="11">
        <f>Modes!C32*'Factoring table'!$B$5</f>
        <v>860.06200000000001</v>
      </c>
      <c r="AE4" s="11">
        <f>Modes!D32*'Factoring table'!$B$5</f>
        <v>57162.889000000003</v>
      </c>
      <c r="AF4" s="11">
        <f>Modes!E32*'Factoring table'!$B$5</f>
        <v>4.508</v>
      </c>
      <c r="AG4" s="11">
        <f>Modes!F32*'Factoring table'!$B$5</f>
        <v>5198.6900000000005</v>
      </c>
      <c r="AH4" s="11">
        <f>Modes!G32*'Factoring table'!$B$5</f>
        <v>5.1520000000000001</v>
      </c>
      <c r="AI4" s="11">
        <f>Modes!H32*'Factoring table'!$B$5</f>
        <v>197.22499999999999</v>
      </c>
      <c r="AJ4" s="11">
        <f>Modes!I32*'Factoring table'!$B$5</f>
        <v>9.338000000000001</v>
      </c>
      <c r="AK4" s="11">
        <f>Modes!J32*'Factoring table'!$B$5</f>
        <v>103.20100000000001</v>
      </c>
      <c r="AL4" s="11">
        <f>Modes!K32*'Factoring table'!$B$5</f>
        <v>0.161</v>
      </c>
      <c r="AM4" s="11">
        <f>Modes!L32*'Factoring table'!$B$5</f>
        <v>0</v>
      </c>
      <c r="AN4" s="11">
        <f>Modes!M32*'Factoring table'!$B$5</f>
        <v>0</v>
      </c>
    </row>
    <row r="5" spans="3:40" ht="15" thickBot="1" x14ac:dyDescent="0.35">
      <c r="C5">
        <v>3</v>
      </c>
      <c r="D5" s="13">
        <f>'Factoring table'!$B$5*Modes!C5</f>
        <v>25.76</v>
      </c>
      <c r="E5" s="13">
        <f>'Factoring table'!$B$5*Modes!D5</f>
        <v>1936.1860000000001</v>
      </c>
      <c r="F5" s="13">
        <f>'Factoring table'!$B$5*Modes!E5</f>
        <v>10259.081</v>
      </c>
      <c r="G5" s="13">
        <f>'Factoring table'!$B$5*Modes!F5</f>
        <v>216.86700000000002</v>
      </c>
      <c r="H5" s="13">
        <f>'Factoring table'!$B$5*Modes!G5</f>
        <v>10444.553</v>
      </c>
      <c r="I5" s="13">
        <f>'Factoring table'!$B$5*Modes!H5</f>
        <v>0.161</v>
      </c>
      <c r="J5" s="13">
        <f>'Factoring table'!$B$5*Modes!I5</f>
        <v>0</v>
      </c>
      <c r="K5" s="13">
        <f>'Factoring table'!$B$5*Modes!J5</f>
        <v>3198.1040000000003</v>
      </c>
      <c r="L5" s="13">
        <f>'Factoring table'!$B$5*Modes!K5</f>
        <v>0.161</v>
      </c>
      <c r="M5" s="13">
        <f>'Factoring table'!$B$5*Modes!L5</f>
        <v>0.161</v>
      </c>
      <c r="N5" s="13">
        <f>'Factoring table'!$B$5*Modes!M5</f>
        <v>0.161</v>
      </c>
      <c r="P5">
        <v>3</v>
      </c>
      <c r="Q5" s="11">
        <f>'Factoring table'!$B$5*Modes!C19</f>
        <v>3.8639999999999999</v>
      </c>
      <c r="R5" s="11">
        <f>'Factoring table'!$B$5*Modes!D19</f>
        <v>302.036</v>
      </c>
      <c r="S5" s="11">
        <f>'Factoring table'!$B$5*Modes!E19</f>
        <v>1606.941</v>
      </c>
      <c r="T5" s="11">
        <f>'Factoring table'!$B$5*Modes!F19</f>
        <v>31.556000000000001</v>
      </c>
      <c r="U5" s="11">
        <f>'Factoring table'!$B$5*Modes!G19</f>
        <v>1662.6469999999999</v>
      </c>
      <c r="V5" s="11">
        <f>'Factoring table'!$B$5*Modes!H19</f>
        <v>0</v>
      </c>
      <c r="W5" s="11">
        <f>'Factoring table'!$B$5*Modes!I19</f>
        <v>0.161</v>
      </c>
      <c r="X5" s="11">
        <f>'Factoring table'!$B$5*Modes!J19</f>
        <v>502.964</v>
      </c>
      <c r="Y5" s="11">
        <f>'Factoring table'!$B$5*Modes!K19</f>
        <v>0</v>
      </c>
      <c r="Z5" s="11">
        <f>'Factoring table'!$B$5*Modes!L19</f>
        <v>0</v>
      </c>
      <c r="AA5" s="11">
        <f>'Factoring table'!$B$5*Modes!M19</f>
        <v>0</v>
      </c>
      <c r="AC5">
        <v>3</v>
      </c>
      <c r="AD5" s="11">
        <f>Modes!C33*'Factoring table'!$B$5</f>
        <v>2.5760000000000001</v>
      </c>
      <c r="AE5" s="11">
        <f>Modes!D33*'Factoring table'!$B$5</f>
        <v>352.10700000000003</v>
      </c>
      <c r="AF5" s="11">
        <f>Modes!E33*'Factoring table'!$B$5</f>
        <v>1847.636</v>
      </c>
      <c r="AG5" s="11">
        <f>Modes!F33*'Factoring table'!$B$5</f>
        <v>38.962000000000003</v>
      </c>
      <c r="AH5" s="11">
        <f>Modes!G33*'Factoring table'!$B$5</f>
        <v>1914.6120000000001</v>
      </c>
      <c r="AI5" s="11">
        <f>Modes!H33*'Factoring table'!$B$5</f>
        <v>0</v>
      </c>
      <c r="AJ5" s="11">
        <f>Modes!I33*'Factoring table'!$B$5</f>
        <v>0</v>
      </c>
      <c r="AK5" s="11">
        <f>Modes!J33*'Factoring table'!$B$5</f>
        <v>588.77700000000004</v>
      </c>
      <c r="AL5" s="11">
        <f>Modes!K33*'Factoring table'!$B$5</f>
        <v>0</v>
      </c>
      <c r="AM5" s="11">
        <f>Modes!L33*'Factoring table'!$B$5</f>
        <v>0</v>
      </c>
      <c r="AN5" s="11">
        <f>Modes!M33*'Factoring table'!$B$5</f>
        <v>0</v>
      </c>
    </row>
    <row r="6" spans="3:40" ht="15" thickBot="1" x14ac:dyDescent="0.35">
      <c r="C6">
        <v>4</v>
      </c>
      <c r="D6" s="13">
        <f>'Factoring table'!$B$5*Modes!C6</f>
        <v>98.531999999999996</v>
      </c>
      <c r="E6" s="13">
        <f>'Factoring table'!$B$5*Modes!D6</f>
        <v>72886.149000000005</v>
      </c>
      <c r="F6" s="13">
        <f>'Factoring table'!$B$5*Modes!E6</f>
        <v>5.4740000000000002</v>
      </c>
      <c r="G6" s="13">
        <f>'Factoring table'!$B$5*Modes!F6</f>
        <v>59766.741999999998</v>
      </c>
      <c r="H6" s="13">
        <f>'Factoring table'!$B$5*Modes!G6</f>
        <v>131.215</v>
      </c>
      <c r="I6" s="13">
        <f>'Factoring table'!$B$5*Modes!H6</f>
        <v>790.02700000000004</v>
      </c>
      <c r="J6" s="13">
        <f>'Factoring table'!$B$5*Modes!I6</f>
        <v>47755.337</v>
      </c>
      <c r="K6" s="13">
        <f>'Factoring table'!$B$5*Modes!J6</f>
        <v>12.397</v>
      </c>
      <c r="L6" s="13">
        <f>'Factoring table'!$B$5*Modes!K6</f>
        <v>0.161</v>
      </c>
      <c r="M6" s="13">
        <f>'Factoring table'!$B$5*Modes!L6</f>
        <v>0.161</v>
      </c>
      <c r="N6" s="13">
        <f>'Factoring table'!$B$5*Modes!M6</f>
        <v>0</v>
      </c>
      <c r="P6">
        <v>4</v>
      </c>
      <c r="Q6" s="11">
        <f>'Factoring table'!$B$5*Modes!C20</f>
        <v>17.065999999999999</v>
      </c>
      <c r="R6" s="11">
        <f>'Factoring table'!$B$5*Modes!D20</f>
        <v>11542.573</v>
      </c>
      <c r="S6" s="11">
        <f>'Factoring table'!$B$5*Modes!E20</f>
        <v>0.64400000000000002</v>
      </c>
      <c r="T6" s="11">
        <f>'Factoring table'!$B$5*Modes!F20</f>
        <v>9435.4050000000007</v>
      </c>
      <c r="U6" s="11">
        <f>'Factoring table'!$B$5*Modes!G20</f>
        <v>22.379000000000001</v>
      </c>
      <c r="V6" s="11">
        <f>'Factoring table'!$B$5*Modes!H20</f>
        <v>126.54600000000001</v>
      </c>
      <c r="W6" s="11">
        <f>'Factoring table'!$B$5*Modes!I20</f>
        <v>7530.2920000000004</v>
      </c>
      <c r="X6" s="11">
        <f>'Factoring table'!$B$5*Modes!J20</f>
        <v>2.254</v>
      </c>
      <c r="Y6" s="11">
        <f>'Factoring table'!$B$5*Modes!K20</f>
        <v>0</v>
      </c>
      <c r="Z6" s="11">
        <f>'Factoring table'!$B$5*Modes!L20</f>
        <v>0</v>
      </c>
      <c r="AA6" s="11">
        <f>'Factoring table'!$B$5*Modes!M20</f>
        <v>0.161</v>
      </c>
      <c r="AC6">
        <v>4</v>
      </c>
      <c r="AD6" s="11">
        <f>Modes!C34*'Factoring table'!$B$5</f>
        <v>19.158999999999999</v>
      </c>
      <c r="AE6" s="11">
        <f>Modes!D34*'Factoring table'!$B$5</f>
        <v>13236.937</v>
      </c>
      <c r="AF6" s="11">
        <f>Modes!E34*'Factoring table'!$B$5</f>
        <v>0.96599999999999997</v>
      </c>
      <c r="AG6" s="11">
        <f>Modes!F34*'Factoring table'!$B$5</f>
        <v>10781.204</v>
      </c>
      <c r="AH6" s="11">
        <f>Modes!G34*'Factoring table'!$B$5</f>
        <v>23.827999999999999</v>
      </c>
      <c r="AI6" s="11">
        <f>Modes!H34*'Factoring table'!$B$5</f>
        <v>140.392</v>
      </c>
      <c r="AJ6" s="11">
        <f>Modes!I34*'Factoring table'!$B$5</f>
        <v>8654.7160000000003</v>
      </c>
      <c r="AK6" s="11">
        <f>Modes!J34*'Factoring table'!$B$5</f>
        <v>1.7710000000000001</v>
      </c>
      <c r="AL6" s="11">
        <f>Modes!K34*'Factoring table'!$B$5</f>
        <v>0</v>
      </c>
      <c r="AM6" s="11">
        <f>Modes!L34*'Factoring table'!$B$5</f>
        <v>0</v>
      </c>
      <c r="AN6" s="11">
        <f>Modes!M34*'Factoring table'!$B$5</f>
        <v>0</v>
      </c>
    </row>
    <row r="7" spans="3:40" ht="15" thickBot="1" x14ac:dyDescent="0.35">
      <c r="C7">
        <v>5</v>
      </c>
      <c r="D7" s="13">
        <f>'Factoring table'!$B$5*Modes!C7</f>
        <v>75.509</v>
      </c>
      <c r="E7" s="13">
        <f>'Factoring table'!$B$5*Modes!D7</f>
        <v>4797.4780000000001</v>
      </c>
      <c r="F7" s="13">
        <f>'Factoring table'!$B$5*Modes!E7</f>
        <v>20726.173999999999</v>
      </c>
      <c r="G7" s="13">
        <f>'Factoring table'!$B$5*Modes!F7</f>
        <v>4773.0060000000003</v>
      </c>
      <c r="H7" s="13">
        <f>'Factoring table'!$B$5*Modes!G7</f>
        <v>7798.6790000000001</v>
      </c>
      <c r="I7" s="13">
        <f>'Factoring table'!$B$5*Modes!H7</f>
        <v>3.8639999999999999</v>
      </c>
      <c r="J7" s="13">
        <f>'Factoring table'!$B$5*Modes!I7</f>
        <v>2.7370000000000001</v>
      </c>
      <c r="K7" s="13">
        <f>'Factoring table'!$B$5*Modes!J7</f>
        <v>2904.279</v>
      </c>
      <c r="L7" s="13">
        <f>'Factoring table'!$B$5*Modes!K7</f>
        <v>0.32200000000000001</v>
      </c>
      <c r="M7" s="13">
        <f>'Factoring table'!$B$5*Modes!L7</f>
        <v>0.161</v>
      </c>
      <c r="N7" s="13">
        <f>'Factoring table'!$B$5*Modes!M7</f>
        <v>0</v>
      </c>
      <c r="P7">
        <v>5</v>
      </c>
      <c r="Q7" s="11">
        <f>'Factoring table'!$B$5*Modes!C21</f>
        <v>9.1769999999999996</v>
      </c>
      <c r="R7" s="11">
        <f>'Factoring table'!$B$5*Modes!D21</f>
        <v>763.62300000000005</v>
      </c>
      <c r="S7" s="11">
        <f>'Factoring table'!$B$5*Modes!E21</f>
        <v>3253.1660000000002</v>
      </c>
      <c r="T7" s="11">
        <f>'Factoring table'!$B$5*Modes!F21</f>
        <v>752.67500000000007</v>
      </c>
      <c r="U7" s="11">
        <f>'Factoring table'!$B$5*Modes!G21</f>
        <v>1232.777</v>
      </c>
      <c r="V7" s="11">
        <f>'Factoring table'!$B$5*Modes!H21</f>
        <v>0.48299999999999998</v>
      </c>
      <c r="W7" s="11">
        <f>'Factoring table'!$B$5*Modes!I21</f>
        <v>0.161</v>
      </c>
      <c r="X7" s="11">
        <f>'Factoring table'!$B$5*Modes!J21</f>
        <v>456.91800000000001</v>
      </c>
      <c r="Y7" s="11">
        <f>'Factoring table'!$B$5*Modes!K21</f>
        <v>0</v>
      </c>
      <c r="Z7" s="11">
        <f>'Factoring table'!$B$5*Modes!L21</f>
        <v>0</v>
      </c>
      <c r="AA7" s="11">
        <f>'Factoring table'!$B$5*Modes!M21</f>
        <v>0.161</v>
      </c>
      <c r="AC7">
        <v>5</v>
      </c>
      <c r="AD7" s="11">
        <f>Modes!C35*'Factoring table'!$B$5</f>
        <v>12.719000000000001</v>
      </c>
      <c r="AE7" s="11">
        <f>Modes!D35*'Factoring table'!$B$5</f>
        <v>852.495</v>
      </c>
      <c r="AF7" s="11">
        <f>Modes!E35*'Factoring table'!$B$5</f>
        <v>3807.1669999999999</v>
      </c>
      <c r="AG7" s="11">
        <f>Modes!F35*'Factoring table'!$B$5</f>
        <v>889.20299999999997</v>
      </c>
      <c r="AH7" s="11">
        <f>Modes!G35*'Factoring table'!$B$5</f>
        <v>1421.952</v>
      </c>
      <c r="AI7" s="11">
        <f>Modes!H35*'Factoring table'!$B$5</f>
        <v>0.96599999999999997</v>
      </c>
      <c r="AJ7" s="11">
        <f>Modes!I35*'Factoring table'!$B$5</f>
        <v>0.96599999999999997</v>
      </c>
      <c r="AK7" s="11">
        <f>Modes!J35*'Factoring table'!$B$5</f>
        <v>545.79</v>
      </c>
      <c r="AL7" s="11">
        <f>Modes!K35*'Factoring table'!$B$5</f>
        <v>0.161</v>
      </c>
      <c r="AM7" s="11">
        <f>Modes!L35*'Factoring table'!$B$5</f>
        <v>0</v>
      </c>
      <c r="AN7" s="11">
        <f>Modes!M35*'Factoring table'!$B$5</f>
        <v>0</v>
      </c>
    </row>
    <row r="8" spans="3:40" ht="15" thickBot="1" x14ac:dyDescent="0.35">
      <c r="C8">
        <v>6</v>
      </c>
      <c r="D8" s="13">
        <f>'Factoring table'!$B$5*Modes!C8</f>
        <v>3.0590000000000002</v>
      </c>
      <c r="E8" s="13">
        <f>'Factoring table'!$B$5*Modes!D8</f>
        <v>43.47</v>
      </c>
      <c r="F8" s="13">
        <f>'Factoring table'!$B$5*Modes!E8</f>
        <v>0</v>
      </c>
      <c r="G8" s="13">
        <f>'Factoring table'!$B$5*Modes!F8</f>
        <v>13.524000000000001</v>
      </c>
      <c r="H8" s="13">
        <f>'Factoring table'!$B$5*Modes!G8</f>
        <v>0.161</v>
      </c>
      <c r="I8" s="13">
        <f>'Factoring table'!$B$5*Modes!H8</f>
        <v>251930.86800000002</v>
      </c>
      <c r="J8" s="13">
        <f>'Factoring table'!$B$5*Modes!I8</f>
        <v>91.126000000000005</v>
      </c>
      <c r="K8" s="13">
        <f>'Factoring table'!$B$5*Modes!J8</f>
        <v>0.161</v>
      </c>
      <c r="L8" s="13">
        <f>'Factoring table'!$B$5*Modes!K8</f>
        <v>0.161</v>
      </c>
      <c r="M8" s="13">
        <f>'Factoring table'!$B$5*Modes!L8</f>
        <v>0.161</v>
      </c>
      <c r="N8" s="13">
        <f>'Factoring table'!$B$5*Modes!M8</f>
        <v>0</v>
      </c>
      <c r="P8">
        <v>6</v>
      </c>
      <c r="Q8" s="11">
        <f>'Factoring table'!$B$5*Modes!C22</f>
        <v>0.64400000000000002</v>
      </c>
      <c r="R8" s="11">
        <f>'Factoring table'!$B$5*Modes!D22</f>
        <v>7.2450000000000001</v>
      </c>
      <c r="S8" s="11">
        <f>'Factoring table'!$B$5*Modes!E22</f>
        <v>0</v>
      </c>
      <c r="T8" s="11">
        <f>'Factoring table'!$B$5*Modes!F22</f>
        <v>1.7710000000000001</v>
      </c>
      <c r="U8" s="11">
        <f>'Factoring table'!$B$5*Modes!G22</f>
        <v>0</v>
      </c>
      <c r="V8" s="11">
        <f>'Factoring table'!$B$5*Modes!H22</f>
        <v>39885.817999999999</v>
      </c>
      <c r="W8" s="11">
        <f>'Factoring table'!$B$5*Modes!I22</f>
        <v>14.329000000000001</v>
      </c>
      <c r="X8" s="11">
        <f>'Factoring table'!$B$5*Modes!J22</f>
        <v>0</v>
      </c>
      <c r="Y8" s="11">
        <f>'Factoring table'!$B$5*Modes!K22</f>
        <v>0</v>
      </c>
      <c r="Z8" s="11">
        <f>'Factoring table'!$B$5*Modes!L22</f>
        <v>0</v>
      </c>
      <c r="AA8" s="11">
        <f>'Factoring table'!$B$5*Modes!M22</f>
        <v>0.161</v>
      </c>
      <c r="AC8">
        <v>6</v>
      </c>
      <c r="AD8" s="11">
        <f>Modes!C36*'Factoring table'!$B$5</f>
        <v>0.64400000000000002</v>
      </c>
      <c r="AE8" s="11">
        <f>Modes!D36*'Factoring table'!$B$5</f>
        <v>6.7620000000000005</v>
      </c>
      <c r="AF8" s="11">
        <f>Modes!E36*'Factoring table'!$B$5</f>
        <v>0.161</v>
      </c>
      <c r="AG8" s="11">
        <f>Modes!F36*'Factoring table'!$B$5</f>
        <v>2.254</v>
      </c>
      <c r="AH8" s="11">
        <f>Modes!G36*'Factoring table'!$B$5</f>
        <v>0</v>
      </c>
      <c r="AI8" s="11">
        <f>Modes!H36*'Factoring table'!$B$5</f>
        <v>45686.487000000001</v>
      </c>
      <c r="AJ8" s="11">
        <f>Modes!I36*'Factoring table'!$B$5</f>
        <v>20.286000000000001</v>
      </c>
      <c r="AK8" s="11">
        <f>Modes!J36*'Factoring table'!$B$5</f>
        <v>0</v>
      </c>
      <c r="AL8" s="11">
        <f>Modes!K36*'Factoring table'!$B$5</f>
        <v>0</v>
      </c>
      <c r="AM8" s="11">
        <f>Modes!L36*'Factoring table'!$B$5</f>
        <v>0</v>
      </c>
      <c r="AN8" s="11">
        <f>Modes!M36*'Factoring table'!$B$5</f>
        <v>0</v>
      </c>
    </row>
    <row r="9" spans="3:40" ht="15" thickBot="1" x14ac:dyDescent="0.35">
      <c r="C9">
        <v>7</v>
      </c>
      <c r="D9" s="13">
        <f>'Factoring table'!$B$5*Modes!C9</f>
        <v>1.7710000000000001</v>
      </c>
      <c r="E9" s="13">
        <f>'Factoring table'!$B$5*Modes!D9</f>
        <v>272.89499999999998</v>
      </c>
      <c r="F9" s="13">
        <f>'Factoring table'!$B$5*Modes!E9</f>
        <v>0.161</v>
      </c>
      <c r="G9" s="13">
        <f>'Factoring table'!$B$5*Modes!F9</f>
        <v>74178.013000000006</v>
      </c>
      <c r="H9" s="13">
        <f>'Factoring table'!$B$5*Modes!G9</f>
        <v>0.161</v>
      </c>
      <c r="I9" s="13">
        <f>'Factoring table'!$B$5*Modes!H9</f>
        <v>13228.082</v>
      </c>
      <c r="J9" s="13">
        <f>'Factoring table'!$B$5*Modes!I9</f>
        <v>26637.128000000001</v>
      </c>
      <c r="K9" s="13">
        <f>'Factoring table'!$B$5*Modes!J9</f>
        <v>0.32200000000000001</v>
      </c>
      <c r="L9" s="13">
        <f>'Factoring table'!$B$5*Modes!K9</f>
        <v>0.161</v>
      </c>
      <c r="M9" s="13">
        <f>'Factoring table'!$B$5*Modes!L9</f>
        <v>0.161</v>
      </c>
      <c r="N9" s="13">
        <f>'Factoring table'!$B$5*Modes!M9</f>
        <v>0</v>
      </c>
      <c r="P9">
        <v>7</v>
      </c>
      <c r="Q9" s="11">
        <f>'Factoring table'!$B$5*Modes!C23</f>
        <v>0.32200000000000001</v>
      </c>
      <c r="R9" s="11">
        <f>'Factoring table'!$B$5*Modes!D23</f>
        <v>42.182000000000002</v>
      </c>
      <c r="S9" s="11">
        <f>'Factoring table'!$B$5*Modes!E23</f>
        <v>0</v>
      </c>
      <c r="T9" s="11">
        <f>'Factoring table'!$B$5*Modes!F23</f>
        <v>11710.496000000001</v>
      </c>
      <c r="U9" s="11">
        <f>'Factoring table'!$B$5*Modes!G23</f>
        <v>0</v>
      </c>
      <c r="V9" s="11">
        <f>'Factoring table'!$B$5*Modes!H23</f>
        <v>2066.2739999999999</v>
      </c>
      <c r="W9" s="11">
        <f>'Factoring table'!$B$5*Modes!I23</f>
        <v>4223.674</v>
      </c>
      <c r="X9" s="11">
        <f>'Factoring table'!$B$5*Modes!J23</f>
        <v>0</v>
      </c>
      <c r="Y9" s="11">
        <f>'Factoring table'!$B$5*Modes!K23</f>
        <v>0</v>
      </c>
      <c r="Z9" s="11">
        <f>'Factoring table'!$B$5*Modes!L23</f>
        <v>0</v>
      </c>
      <c r="AA9" s="11">
        <f>'Factoring table'!$B$5*Modes!M23</f>
        <v>0.161</v>
      </c>
      <c r="AC9">
        <v>7</v>
      </c>
      <c r="AD9" s="11">
        <f>Modes!C37*'Factoring table'!$B$5</f>
        <v>0.48299999999999998</v>
      </c>
      <c r="AE9" s="11">
        <f>Modes!D37*'Factoring table'!$B$5</f>
        <v>52.164000000000001</v>
      </c>
      <c r="AF9" s="11">
        <f>Modes!E37*'Factoring table'!$B$5</f>
        <v>0</v>
      </c>
      <c r="AG9" s="11">
        <f>Modes!F37*'Factoring table'!$B$5</f>
        <v>13476.022000000001</v>
      </c>
      <c r="AH9" s="11">
        <f>Modes!G37*'Factoring table'!$B$5</f>
        <v>0</v>
      </c>
      <c r="AI9" s="11">
        <f>Modes!H37*'Factoring table'!$B$5</f>
        <v>2380.5460000000003</v>
      </c>
      <c r="AJ9" s="11">
        <f>Modes!I37*'Factoring table'!$B$5</f>
        <v>4836.9229999999998</v>
      </c>
      <c r="AK9" s="11">
        <f>Modes!J37*'Factoring table'!$B$5</f>
        <v>0</v>
      </c>
      <c r="AL9" s="11">
        <f>Modes!K37*'Factoring table'!$B$5</f>
        <v>0</v>
      </c>
      <c r="AM9" s="11">
        <f>Modes!L37*'Factoring table'!$B$5</f>
        <v>0</v>
      </c>
      <c r="AN9" s="11">
        <f>Modes!M37*'Factoring table'!$B$5</f>
        <v>0</v>
      </c>
    </row>
    <row r="10" spans="3:40" ht="15" thickBot="1" x14ac:dyDescent="0.35">
      <c r="C10">
        <v>8</v>
      </c>
      <c r="D10" s="13">
        <f>'Factoring table'!$B$5*Modes!C10</f>
        <v>5000.0160000000005</v>
      </c>
      <c r="E10" s="13">
        <f>'Factoring table'!$B$5*Modes!D10</f>
        <v>54465.817000000003</v>
      </c>
      <c r="F10" s="13">
        <f>'Factoring table'!$B$5*Modes!E10</f>
        <v>7883.2040000000006</v>
      </c>
      <c r="G10" s="13">
        <f>'Factoring table'!$B$5*Modes!F10</f>
        <v>301.392</v>
      </c>
      <c r="H10" s="13">
        <f>'Factoring table'!$B$5*Modes!G10</f>
        <v>1628.837</v>
      </c>
      <c r="I10" s="13">
        <f>'Factoring table'!$B$5*Modes!H10</f>
        <v>52.646999999999998</v>
      </c>
      <c r="J10" s="13">
        <f>'Factoring table'!$B$5*Modes!I10</f>
        <v>1.288</v>
      </c>
      <c r="K10" s="13">
        <f>'Factoring table'!$B$5*Modes!J10</f>
        <v>164259.44500000001</v>
      </c>
      <c r="L10" s="13">
        <f>'Factoring table'!$B$5*Modes!K10</f>
        <v>11.592000000000001</v>
      </c>
      <c r="M10" s="13">
        <f>'Factoring table'!$B$5*Modes!L10</f>
        <v>0.161</v>
      </c>
      <c r="N10" s="13">
        <f>'Factoring table'!$B$5*Modes!M10</f>
        <v>2.415</v>
      </c>
      <c r="P10">
        <v>8</v>
      </c>
      <c r="Q10" s="11">
        <f>'Factoring table'!$B$5*Modes!C24</f>
        <v>795.34</v>
      </c>
      <c r="R10" s="11">
        <f>'Factoring table'!$B$5*Modes!D24</f>
        <v>8595.7900000000009</v>
      </c>
      <c r="S10" s="11">
        <f>'Factoring table'!$B$5*Modes!E24</f>
        <v>1247.5889999999999</v>
      </c>
      <c r="T10" s="11">
        <f>'Factoring table'!$B$5*Modes!F24</f>
        <v>51.52</v>
      </c>
      <c r="U10" s="11">
        <f>'Factoring table'!$B$5*Modes!G24</f>
        <v>249.06700000000001</v>
      </c>
      <c r="V10" s="11">
        <f>'Factoring table'!$B$5*Modes!H24</f>
        <v>9.9820000000000011</v>
      </c>
      <c r="W10" s="11">
        <f>'Factoring table'!$B$5*Modes!I24</f>
        <v>0.48299999999999998</v>
      </c>
      <c r="X10" s="11">
        <f>'Factoring table'!$B$5*Modes!J24</f>
        <v>26050.121999999999</v>
      </c>
      <c r="Y10" s="11">
        <f>'Factoring table'!$B$5*Modes!K24</f>
        <v>4.0250000000000004</v>
      </c>
      <c r="Z10" s="11">
        <f>'Factoring table'!$B$5*Modes!L24</f>
        <v>0</v>
      </c>
      <c r="AA10" s="11">
        <f>'Factoring table'!$B$5*Modes!M24</f>
        <v>0.161</v>
      </c>
      <c r="AC10">
        <v>8</v>
      </c>
      <c r="AD10" s="11">
        <f>Modes!C38*'Factoring table'!$B$5</f>
        <v>905.303</v>
      </c>
      <c r="AE10" s="11">
        <f>Modes!D38*'Factoring table'!$B$5</f>
        <v>9907.4570000000003</v>
      </c>
      <c r="AF10" s="11">
        <f>Modes!E38*'Factoring table'!$B$5</f>
        <v>1421.7909999999999</v>
      </c>
      <c r="AG10" s="11">
        <f>Modes!F38*'Factoring table'!$B$5</f>
        <v>50.070999999999998</v>
      </c>
      <c r="AH10" s="11">
        <f>Modes!G38*'Factoring table'!$B$5</f>
        <v>300.58699999999999</v>
      </c>
      <c r="AI10" s="11">
        <f>Modes!H38*'Factoring table'!$B$5</f>
        <v>9.1769999999999996</v>
      </c>
      <c r="AJ10" s="11">
        <f>Modes!I38*'Factoring table'!$B$5</f>
        <v>0.48299999999999998</v>
      </c>
      <c r="AK10" s="11">
        <f>Modes!J38*'Factoring table'!$B$5</f>
        <v>29843.281999999999</v>
      </c>
      <c r="AL10" s="11">
        <f>Modes!K38*'Factoring table'!$B$5</f>
        <v>2.093</v>
      </c>
      <c r="AM10" s="11">
        <f>Modes!L38*'Factoring table'!$B$5</f>
        <v>0</v>
      </c>
      <c r="AN10" s="11">
        <f>Modes!M38*'Factoring table'!$B$5</f>
        <v>0.48299999999999998</v>
      </c>
    </row>
    <row r="11" spans="3:40" ht="15" thickBot="1" x14ac:dyDescent="0.35">
      <c r="C11">
        <v>9</v>
      </c>
      <c r="D11" s="13">
        <f>'Factoring table'!$B$5*Modes!C11</f>
        <v>5495.5740000000005</v>
      </c>
      <c r="E11" s="13">
        <f>'Factoring table'!$B$5*Modes!D11</f>
        <v>6605.6689999999999</v>
      </c>
      <c r="F11" s="13">
        <f>'Factoring table'!$B$5*Modes!E11</f>
        <v>48.139000000000003</v>
      </c>
      <c r="G11" s="13">
        <f>'Factoring table'!$B$5*Modes!F11</f>
        <v>123.32600000000001</v>
      </c>
      <c r="H11" s="13">
        <f>'Factoring table'!$B$5*Modes!G11</f>
        <v>1.9319999999999999</v>
      </c>
      <c r="I11" s="13">
        <f>'Factoring table'!$B$5*Modes!H11</f>
        <v>129.12200000000001</v>
      </c>
      <c r="J11" s="13">
        <f>'Factoring table'!$B$5*Modes!I11</f>
        <v>4.0250000000000004</v>
      </c>
      <c r="K11" s="13">
        <f>'Factoring table'!$B$5*Modes!J11</f>
        <v>4032.7280000000001</v>
      </c>
      <c r="L11" s="13">
        <f>'Factoring table'!$B$5*Modes!K11</f>
        <v>25.920999999999999</v>
      </c>
      <c r="M11" s="13">
        <f>'Factoring table'!$B$5*Modes!L11</f>
        <v>480.42400000000004</v>
      </c>
      <c r="N11" s="13">
        <f>'Factoring table'!$B$5*Modes!M11</f>
        <v>19275.242000000002</v>
      </c>
      <c r="P11">
        <v>9</v>
      </c>
      <c r="Q11" s="11">
        <f>'Factoring table'!$B$5*Modes!C25</f>
        <v>862.15499999999997</v>
      </c>
      <c r="R11" s="11">
        <f>'Factoring table'!$B$5*Modes!D25</f>
        <v>1049.076</v>
      </c>
      <c r="S11" s="11">
        <f>'Factoring table'!$B$5*Modes!E25</f>
        <v>8.2110000000000003</v>
      </c>
      <c r="T11" s="11">
        <f>'Factoring table'!$B$5*Modes!F25</f>
        <v>18.676000000000002</v>
      </c>
      <c r="U11" s="11">
        <f>'Factoring table'!$B$5*Modes!G25</f>
        <v>0.161</v>
      </c>
      <c r="V11" s="11">
        <f>'Factoring table'!$B$5*Modes!H25</f>
        <v>21.413</v>
      </c>
      <c r="W11" s="11">
        <f>'Factoring table'!$B$5*Modes!I25</f>
        <v>0.32200000000000001</v>
      </c>
      <c r="X11" s="11">
        <f>'Factoring table'!$B$5*Modes!J25</f>
        <v>634.01800000000003</v>
      </c>
      <c r="Y11" s="11">
        <f>'Factoring table'!$B$5*Modes!K25</f>
        <v>4.0250000000000004</v>
      </c>
      <c r="Z11" s="11">
        <f>'Factoring table'!$B$5*Modes!L25</f>
        <v>80.822000000000003</v>
      </c>
      <c r="AA11" s="11">
        <f>'Factoring table'!$B$5*Modes!M25</f>
        <v>3065.7620000000002</v>
      </c>
      <c r="AC11">
        <v>9</v>
      </c>
      <c r="AD11" s="11">
        <f>Modes!C39*'Factoring table'!$B$5</f>
        <v>992.24300000000005</v>
      </c>
      <c r="AE11" s="11">
        <f>Modes!D39*'Factoring table'!$B$5</f>
        <v>1212.9739999999999</v>
      </c>
      <c r="AF11" s="11">
        <f>Modes!E39*'Factoring table'!$B$5</f>
        <v>7.4060000000000006</v>
      </c>
      <c r="AG11" s="11">
        <f>Modes!F39*'Factoring table'!$B$5</f>
        <v>20.769000000000002</v>
      </c>
      <c r="AH11" s="11">
        <f>Modes!G39*'Factoring table'!$B$5</f>
        <v>0.161</v>
      </c>
      <c r="AI11" s="11">
        <f>Modes!H39*'Factoring table'!$B$5</f>
        <v>24.311</v>
      </c>
      <c r="AJ11" s="11">
        <f>Modes!I39*'Factoring table'!$B$5</f>
        <v>0.96599999999999997</v>
      </c>
      <c r="AK11" s="11">
        <f>Modes!J39*'Factoring table'!$B$5</f>
        <v>735.77</v>
      </c>
      <c r="AL11" s="11">
        <f>Modes!K39*'Factoring table'!$B$5</f>
        <v>5.4740000000000002</v>
      </c>
      <c r="AM11" s="11">
        <f>Modes!L39*'Factoring table'!$B$5</f>
        <v>89.838000000000008</v>
      </c>
      <c r="AN11" s="11">
        <f>Modes!M39*'Factoring table'!$B$5</f>
        <v>3479.6930000000002</v>
      </c>
    </row>
    <row r="12" spans="3:40" ht="15" thickBot="1" x14ac:dyDescent="0.35">
      <c r="C12">
        <v>10</v>
      </c>
      <c r="D12" s="13">
        <f>'Factoring table'!$B$5*Modes!C12</f>
        <v>24.955000000000002</v>
      </c>
      <c r="E12" s="13">
        <f>'Factoring table'!$B$5*Modes!D12</f>
        <v>2.415</v>
      </c>
      <c r="F12" s="13">
        <f>'Factoring table'!$B$5*Modes!E12</f>
        <v>0.161</v>
      </c>
      <c r="G12" s="13">
        <f>'Factoring table'!$B$5*Modes!F12</f>
        <v>0.161</v>
      </c>
      <c r="H12" s="13">
        <f>'Factoring table'!$B$5*Modes!G12</f>
        <v>0.161</v>
      </c>
      <c r="I12" s="13">
        <f>'Factoring table'!$B$5*Modes!H12</f>
        <v>0.161</v>
      </c>
      <c r="J12" s="13">
        <f>'Factoring table'!$B$5*Modes!I12</f>
        <v>0.161</v>
      </c>
      <c r="K12" s="13">
        <f>'Factoring table'!$B$5*Modes!J12</f>
        <v>0</v>
      </c>
      <c r="L12" s="13">
        <f>'Factoring table'!$B$5*Modes!K12</f>
        <v>5688.7740000000003</v>
      </c>
      <c r="M12" s="13">
        <f>'Factoring table'!$B$5*Modes!L12</f>
        <v>38378.053</v>
      </c>
      <c r="N12" s="13">
        <f>'Factoring table'!$B$5*Modes!M12</f>
        <v>1392.8110000000001</v>
      </c>
      <c r="P12">
        <v>10</v>
      </c>
      <c r="Q12" s="11">
        <f>'Factoring table'!$B$5*Modes!C26</f>
        <v>3.3810000000000002</v>
      </c>
      <c r="R12" s="11">
        <f>'Factoring table'!$B$5*Modes!D26</f>
        <v>0.32200000000000001</v>
      </c>
      <c r="S12" s="11">
        <f>'Factoring table'!$B$5*Modes!E26</f>
        <v>0</v>
      </c>
      <c r="T12" s="11">
        <f>'Factoring table'!$B$5*Modes!F26</f>
        <v>0</v>
      </c>
      <c r="U12" s="11">
        <f>'Factoring table'!$B$5*Modes!G26</f>
        <v>0</v>
      </c>
      <c r="V12" s="11">
        <f>'Factoring table'!$B$5*Modes!H26</f>
        <v>0</v>
      </c>
      <c r="W12" s="11">
        <f>'Factoring table'!$B$5*Modes!I26</f>
        <v>0</v>
      </c>
      <c r="X12" s="11">
        <f>'Factoring table'!$B$5*Modes!J26</f>
        <v>0.161</v>
      </c>
      <c r="Y12" s="11">
        <f>'Factoring table'!$B$5*Modes!K26</f>
        <v>872.45900000000006</v>
      </c>
      <c r="Z12" s="11">
        <f>'Factoring table'!$B$5*Modes!L26</f>
        <v>6061.4890000000005</v>
      </c>
      <c r="AA12" s="11">
        <f>'Factoring table'!$B$5*Modes!M26</f>
        <v>213.48600000000002</v>
      </c>
      <c r="AC12">
        <v>10</v>
      </c>
      <c r="AD12" s="11">
        <f>Modes!C40*'Factoring table'!$B$5</f>
        <v>3.8639999999999999</v>
      </c>
      <c r="AE12" s="11">
        <f>Modes!D40*'Factoring table'!$B$5</f>
        <v>0.161</v>
      </c>
      <c r="AF12" s="11">
        <f>Modes!E40*'Factoring table'!$B$5</f>
        <v>0</v>
      </c>
      <c r="AG12" s="11">
        <f>Modes!F40*'Factoring table'!$B$5</f>
        <v>0</v>
      </c>
      <c r="AH12" s="11">
        <f>Modes!G40*'Factoring table'!$B$5</f>
        <v>0</v>
      </c>
      <c r="AI12" s="11">
        <f>Modes!H40*'Factoring table'!$B$5</f>
        <v>0</v>
      </c>
      <c r="AJ12" s="11">
        <f>Modes!I40*'Factoring table'!$B$5</f>
        <v>0</v>
      </c>
      <c r="AK12" s="11">
        <f>Modes!J40*'Factoring table'!$B$5</f>
        <v>0</v>
      </c>
      <c r="AL12" s="11">
        <f>Modes!K40*'Factoring table'!$B$5</f>
        <v>1000.7760000000001</v>
      </c>
      <c r="AM12" s="11">
        <f>Modes!L40*'Factoring table'!$B$5</f>
        <v>6893.6980000000003</v>
      </c>
      <c r="AN12" s="11">
        <f>Modes!M40*'Factoring table'!$B$5</f>
        <v>250.999</v>
      </c>
    </row>
    <row r="13" spans="3:40" x14ac:dyDescent="0.3">
      <c r="C13">
        <v>11</v>
      </c>
      <c r="D13" s="13">
        <f>'Factoring table'!$B$5*Modes!C13</f>
        <v>6327.9440000000004</v>
      </c>
      <c r="E13" s="13">
        <f>'Factoring table'!$B$5*Modes!D13</f>
        <v>12.236000000000001</v>
      </c>
      <c r="F13" s="13">
        <f>'Factoring table'!$B$5*Modes!E13</f>
        <v>0</v>
      </c>
      <c r="G13" s="13">
        <f>'Factoring table'!$B$5*Modes!F13</f>
        <v>0.32200000000000001</v>
      </c>
      <c r="H13" s="13">
        <f>'Factoring table'!$B$5*Modes!G13</f>
        <v>0</v>
      </c>
      <c r="I13" s="13">
        <f>'Factoring table'!$B$5*Modes!H13</f>
        <v>0.80500000000000005</v>
      </c>
      <c r="J13" s="13">
        <f>'Factoring table'!$B$5*Modes!I13</f>
        <v>0</v>
      </c>
      <c r="K13" s="13">
        <f>'Factoring table'!$B$5*Modes!J13</f>
        <v>14.329000000000001</v>
      </c>
      <c r="L13" s="13">
        <f>'Factoring table'!$B$5*Modes!K13</f>
        <v>33228.146000000001</v>
      </c>
      <c r="M13" s="13">
        <f>'Factoring table'!$B$5*Modes!L13</f>
        <v>137.977</v>
      </c>
      <c r="N13" s="13">
        <f>'Factoring table'!$B$5*Modes!M13</f>
        <v>18160.638999999999</v>
      </c>
      <c r="P13">
        <v>11</v>
      </c>
      <c r="Q13" s="11">
        <f>'Factoring table'!$B$5*Modes!C27</f>
        <v>992.404</v>
      </c>
      <c r="R13" s="11">
        <f>'Factoring table'!$B$5*Modes!D27</f>
        <v>2.415</v>
      </c>
      <c r="S13" s="11">
        <f>'Factoring table'!$B$5*Modes!E27</f>
        <v>0.161</v>
      </c>
      <c r="T13" s="11">
        <f>'Factoring table'!$B$5*Modes!F27</f>
        <v>0</v>
      </c>
      <c r="U13" s="11">
        <f>'Factoring table'!$B$5*Modes!G27</f>
        <v>0.161</v>
      </c>
      <c r="V13" s="11">
        <f>'Factoring table'!$B$5*Modes!H27</f>
        <v>0.161</v>
      </c>
      <c r="W13" s="11">
        <f>'Factoring table'!$B$5*Modes!I27</f>
        <v>0</v>
      </c>
      <c r="X13" s="11">
        <f>'Factoring table'!$B$5*Modes!J27</f>
        <v>2.415</v>
      </c>
      <c r="Y13" s="11">
        <f>'Factoring table'!$B$5*Modes!K27</f>
        <v>5239.2619999999997</v>
      </c>
      <c r="Z13" s="11">
        <f>'Factoring table'!$B$5*Modes!L27</f>
        <v>21.734999999999999</v>
      </c>
      <c r="AA13" s="11">
        <f>'Factoring table'!$B$5*Modes!M27</f>
        <v>2879.002</v>
      </c>
      <c r="AC13">
        <v>11</v>
      </c>
      <c r="AD13" s="11">
        <f>Modes!C41*'Factoring table'!$B$5</f>
        <v>1143.1000000000001</v>
      </c>
      <c r="AE13" s="11">
        <f>Modes!D41*'Factoring table'!$B$5</f>
        <v>2.415</v>
      </c>
      <c r="AF13" s="11">
        <f>Modes!E41*'Factoring table'!$B$5</f>
        <v>0</v>
      </c>
      <c r="AG13" s="11">
        <f>Modes!F41*'Factoring table'!$B$5</f>
        <v>0</v>
      </c>
      <c r="AH13" s="11">
        <f>Modes!G41*'Factoring table'!$B$5</f>
        <v>0</v>
      </c>
      <c r="AI13" s="11">
        <f>Modes!H41*'Factoring table'!$B$5</f>
        <v>0.161</v>
      </c>
      <c r="AJ13" s="11">
        <f>Modes!I41*'Factoring table'!$B$5</f>
        <v>0.161</v>
      </c>
      <c r="AK13" s="11">
        <f>Modes!J41*'Factoring table'!$B$5</f>
        <v>2.254</v>
      </c>
      <c r="AL13" s="11">
        <f>Modes!K41*'Factoring table'!$B$5</f>
        <v>6042.1689999999999</v>
      </c>
      <c r="AM13" s="11">
        <f>Modes!L41*'Factoring table'!$B$5</f>
        <v>25.116</v>
      </c>
      <c r="AN13" s="11">
        <f>Modes!M41*'Factoring table'!$B$5</f>
        <v>3292.7719999999999</v>
      </c>
    </row>
    <row r="15" spans="3:40" ht="15" thickBot="1" x14ac:dyDescent="0.35"/>
    <row r="16" spans="3:40" ht="15" thickBot="1" x14ac:dyDescent="0.35">
      <c r="C16" s="12" t="s">
        <v>13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P16" s="12" t="s">
        <v>13</v>
      </c>
      <c r="Q16">
        <v>1</v>
      </c>
      <c r="R16">
        <v>2</v>
      </c>
      <c r="S16">
        <v>3</v>
      </c>
      <c r="T16">
        <v>4</v>
      </c>
      <c r="U16">
        <v>5</v>
      </c>
      <c r="V16">
        <v>6</v>
      </c>
      <c r="W16">
        <v>7</v>
      </c>
      <c r="X16">
        <v>8</v>
      </c>
      <c r="Y16">
        <v>9</v>
      </c>
      <c r="Z16">
        <v>10</v>
      </c>
      <c r="AA16">
        <v>11</v>
      </c>
      <c r="AC16" s="12" t="s">
        <v>13</v>
      </c>
      <c r="AD16">
        <v>1</v>
      </c>
      <c r="AE16">
        <v>2</v>
      </c>
      <c r="AF16">
        <v>3</v>
      </c>
      <c r="AG16">
        <v>4</v>
      </c>
      <c r="AH16">
        <v>5</v>
      </c>
      <c r="AI16">
        <v>6</v>
      </c>
      <c r="AJ16">
        <v>7</v>
      </c>
      <c r="AK16">
        <v>8</v>
      </c>
      <c r="AL16">
        <v>9</v>
      </c>
      <c r="AM16">
        <v>10</v>
      </c>
      <c r="AN16">
        <v>11</v>
      </c>
    </row>
    <row r="17" spans="3:40" ht="15" thickBot="1" x14ac:dyDescent="0.35">
      <c r="C17">
        <v>1</v>
      </c>
      <c r="D17" s="11">
        <f>'Factoring table'!$C$5*Modes!C3</f>
        <v>2854140.49</v>
      </c>
      <c r="E17" s="11">
        <f>'Factoring table'!$C$5*Modes!D3</f>
        <v>63105.72</v>
      </c>
      <c r="F17" s="11">
        <f>'Factoring table'!$C$5*Modes!E3</f>
        <v>8.1550000000000011</v>
      </c>
      <c r="G17" s="11">
        <f>'Factoring table'!$C$5*Modes!F3</f>
        <v>424.29300000000001</v>
      </c>
      <c r="H17" s="11">
        <f>'Factoring table'!$C$5*Modes!G3</f>
        <v>6.2910000000000004</v>
      </c>
      <c r="I17" s="11">
        <f>'Factoring table'!$C$5*Modes!H3</f>
        <v>1520.325</v>
      </c>
      <c r="J17" s="11">
        <f>'Factoring table'!$C$5*Modes!I3</f>
        <v>5.359</v>
      </c>
      <c r="K17" s="11">
        <f>'Factoring table'!$C$5*Modes!J3</f>
        <v>308.02600000000001</v>
      </c>
      <c r="L17" s="11">
        <f>'Factoring table'!$C$5*Modes!K3</f>
        <v>41.940000000000005</v>
      </c>
      <c r="M17" s="11">
        <f>'Factoring table'!$C$5*Modes!L3</f>
        <v>0</v>
      </c>
      <c r="N17" s="11">
        <f>'Factoring table'!$C$5*Modes!M3</f>
        <v>164.26500000000001</v>
      </c>
      <c r="P17">
        <v>1</v>
      </c>
      <c r="Q17" s="11">
        <f>Modes!C17*'Factoring table'!$C$5</f>
        <v>451952.89600000001</v>
      </c>
      <c r="R17" s="11">
        <f>Modes!D17*'Factoring table'!$C$5</f>
        <v>9984.5160000000014</v>
      </c>
      <c r="S17" s="11">
        <f>Modes!E17*'Factoring table'!$C$5</f>
        <v>1.165</v>
      </c>
      <c r="T17" s="11">
        <f>Modes!F17*'Factoring table'!$C$5</f>
        <v>65.240000000000009</v>
      </c>
      <c r="U17" s="11">
        <f>Modes!G17*'Factoring table'!$C$5</f>
        <v>1.631</v>
      </c>
      <c r="V17" s="11">
        <f>Modes!H17*'Factoring table'!$C$5</f>
        <v>237.19400000000002</v>
      </c>
      <c r="W17" s="11">
        <f>Modes!I17*'Factoring table'!$C$5</f>
        <v>0.69900000000000007</v>
      </c>
      <c r="X17" s="11">
        <f>Modes!J17*'Factoring table'!$C$5</f>
        <v>54.056000000000004</v>
      </c>
      <c r="Y17" s="11">
        <f>Modes!K17*'Factoring table'!$C$5</f>
        <v>6.99</v>
      </c>
      <c r="Z17" s="11">
        <f>Modes!L17*'Factoring table'!$C$5</f>
        <v>0</v>
      </c>
      <c r="AA17" s="11">
        <f>Modes!M17*'Factoring table'!$C$5</f>
        <v>29.125</v>
      </c>
      <c r="AC17">
        <v>1</v>
      </c>
      <c r="AD17" s="11">
        <f>Modes!C31*'Factoring table'!$C$5</f>
        <v>516780.48600000003</v>
      </c>
      <c r="AE17" s="11">
        <f>Modes!D31*'Factoring table'!$C$5</f>
        <v>11376.691000000001</v>
      </c>
      <c r="AF17" s="11">
        <f>Modes!E31*'Factoring table'!$C$5</f>
        <v>1.8640000000000001</v>
      </c>
      <c r="AG17" s="11">
        <f>Modes!F31*'Factoring table'!$C$5</f>
        <v>80.152000000000001</v>
      </c>
      <c r="AH17" s="11">
        <f>Modes!G31*'Factoring table'!$C$5</f>
        <v>1.631</v>
      </c>
      <c r="AI17" s="11">
        <f>Modes!H31*'Factoring table'!$C$5</f>
        <v>275.63900000000001</v>
      </c>
      <c r="AJ17" s="11">
        <f>Modes!I31*'Factoring table'!$C$5</f>
        <v>0.93200000000000005</v>
      </c>
      <c r="AK17" s="11">
        <f>Modes!J31*'Factoring table'!$C$5</f>
        <v>61.512</v>
      </c>
      <c r="AL17" s="11">
        <f>Modes!K31*'Factoring table'!$C$5</f>
        <v>6.7570000000000006</v>
      </c>
      <c r="AM17" s="11">
        <f>Modes!L31*'Factoring table'!$C$5</f>
        <v>0.23300000000000001</v>
      </c>
      <c r="AN17" s="11">
        <f>Modes!M31*'Factoring table'!$C$5</f>
        <v>30.989000000000001</v>
      </c>
    </row>
    <row r="18" spans="3:40" ht="15" thickBot="1" x14ac:dyDescent="0.35">
      <c r="C18">
        <v>2</v>
      </c>
      <c r="D18" s="11">
        <f>'Factoring table'!$C$5*Modes!C4</f>
        <v>6977.884</v>
      </c>
      <c r="E18" s="11">
        <f>'Factoring table'!$C$5*Modes!D4</f>
        <v>457700.07400000002</v>
      </c>
      <c r="F18" s="11">
        <f>'Factoring table'!$C$5*Modes!E4</f>
        <v>41.474000000000004</v>
      </c>
      <c r="G18" s="11">
        <f>'Factoring table'!$C$5*Modes!F4</f>
        <v>41525.027000000002</v>
      </c>
      <c r="H18" s="11">
        <f>'Factoring table'!$C$5*Modes!G4</f>
        <v>39.61</v>
      </c>
      <c r="I18" s="11">
        <f>'Factoring table'!$C$5*Modes!H4</f>
        <v>1478.8510000000001</v>
      </c>
      <c r="J18" s="11">
        <f>'Factoring table'!$C$5*Modes!I4</f>
        <v>68.968000000000004</v>
      </c>
      <c r="K18" s="11">
        <f>'Factoring table'!$C$5*Modes!J4</f>
        <v>837.86800000000005</v>
      </c>
      <c r="L18" s="11">
        <f>'Factoring table'!$C$5*Modes!K4</f>
        <v>5.359</v>
      </c>
      <c r="M18" s="11">
        <f>'Factoring table'!$C$5*Modes!L4</f>
        <v>0.23300000000000001</v>
      </c>
      <c r="N18" s="11">
        <f>'Factoring table'!$C$5*Modes!M4</f>
        <v>0.23300000000000001</v>
      </c>
      <c r="P18">
        <v>2</v>
      </c>
      <c r="Q18" s="11">
        <f>Modes!C18*'Factoring table'!$C$5</f>
        <v>1080.654</v>
      </c>
      <c r="R18" s="11">
        <f>Modes!D18*'Factoring table'!$C$5</f>
        <v>72253.999000000011</v>
      </c>
      <c r="S18" s="11">
        <f>Modes!E18*'Factoring table'!$C$5</f>
        <v>6.0580000000000007</v>
      </c>
      <c r="T18" s="11">
        <f>Modes!F18*'Factoring table'!$C$5</f>
        <v>6545.6690000000008</v>
      </c>
      <c r="U18" s="11">
        <f>Modes!G18*'Factoring table'!$C$5</f>
        <v>8.3879999999999999</v>
      </c>
      <c r="V18" s="11">
        <f>Modes!H18*'Factoring table'!$C$5</f>
        <v>232.53400000000002</v>
      </c>
      <c r="W18" s="11">
        <f>Modes!I18*'Factoring table'!$C$5</f>
        <v>7.9220000000000006</v>
      </c>
      <c r="X18" s="11">
        <f>Modes!J18*'Factoring table'!$C$5</f>
        <v>143.06200000000001</v>
      </c>
      <c r="Y18" s="11">
        <f>Modes!K18*'Factoring table'!$C$5</f>
        <v>0.46600000000000003</v>
      </c>
      <c r="Z18" s="11">
        <f>Modes!L18*'Factoring table'!$C$5</f>
        <v>0</v>
      </c>
      <c r="AA18" s="11">
        <f>Modes!M18*'Factoring table'!$C$5</f>
        <v>0</v>
      </c>
      <c r="AC18">
        <v>2</v>
      </c>
      <c r="AD18" s="11">
        <f>Modes!C32*'Factoring table'!$C$5</f>
        <v>1244.6860000000001</v>
      </c>
      <c r="AE18" s="11">
        <f>Modes!D32*'Factoring table'!$C$5</f>
        <v>82726.417000000001</v>
      </c>
      <c r="AF18" s="11">
        <f>Modes!E32*'Factoring table'!$C$5</f>
        <v>6.524</v>
      </c>
      <c r="AG18" s="11">
        <f>Modes!F32*'Factoring table'!$C$5</f>
        <v>7523.5700000000006</v>
      </c>
      <c r="AH18" s="11">
        <f>Modes!G32*'Factoring table'!$C$5</f>
        <v>7.4560000000000004</v>
      </c>
      <c r="AI18" s="11">
        <f>Modes!H32*'Factoring table'!$C$5</f>
        <v>285.42500000000001</v>
      </c>
      <c r="AJ18" s="11">
        <f>Modes!I32*'Factoring table'!$C$5</f>
        <v>13.514000000000001</v>
      </c>
      <c r="AK18" s="11">
        <f>Modes!J32*'Factoring table'!$C$5</f>
        <v>149.35300000000001</v>
      </c>
      <c r="AL18" s="11">
        <f>Modes!K32*'Factoring table'!$C$5</f>
        <v>0.23300000000000001</v>
      </c>
      <c r="AM18" s="11">
        <f>Modes!L32*'Factoring table'!$C$5</f>
        <v>0</v>
      </c>
      <c r="AN18" s="11">
        <f>Modes!M32*'Factoring table'!$C$5</f>
        <v>0</v>
      </c>
    </row>
    <row r="19" spans="3:40" ht="15" thickBot="1" x14ac:dyDescent="0.35">
      <c r="C19">
        <v>3</v>
      </c>
      <c r="D19" s="11">
        <f>'Factoring table'!$C$5*Modes!C5</f>
        <v>37.28</v>
      </c>
      <c r="E19" s="11">
        <f>'Factoring table'!$C$5*Modes!D5</f>
        <v>2802.058</v>
      </c>
      <c r="F19" s="11">
        <f>'Factoring table'!$C$5*Modes!E5</f>
        <v>14846.993</v>
      </c>
      <c r="G19" s="11">
        <f>'Factoring table'!$C$5*Modes!F5</f>
        <v>313.851</v>
      </c>
      <c r="H19" s="11">
        <f>'Factoring table'!$C$5*Modes!G5</f>
        <v>15115.409000000001</v>
      </c>
      <c r="I19" s="11">
        <f>'Factoring table'!$C$5*Modes!H5</f>
        <v>0.23300000000000001</v>
      </c>
      <c r="J19" s="11">
        <f>'Factoring table'!$C$5*Modes!I5</f>
        <v>0</v>
      </c>
      <c r="K19" s="11">
        <f>'Factoring table'!$C$5*Modes!J5</f>
        <v>4628.3119999999999</v>
      </c>
      <c r="L19" s="11">
        <f>'Factoring table'!$C$5*Modes!K5</f>
        <v>0.23300000000000001</v>
      </c>
      <c r="M19" s="11">
        <f>'Factoring table'!$C$5*Modes!L5</f>
        <v>0.23300000000000001</v>
      </c>
      <c r="N19" s="11">
        <f>'Factoring table'!$C$5*Modes!M5</f>
        <v>0.23300000000000001</v>
      </c>
      <c r="P19">
        <v>3</v>
      </c>
      <c r="Q19" s="11">
        <f>Modes!C19*'Factoring table'!$C$5</f>
        <v>5.5920000000000005</v>
      </c>
      <c r="R19" s="11">
        <f>Modes!D19*'Factoring table'!$C$5</f>
        <v>437.108</v>
      </c>
      <c r="S19" s="11">
        <f>Modes!E19*'Factoring table'!$C$5</f>
        <v>2325.5730000000003</v>
      </c>
      <c r="T19" s="11">
        <f>Modes!F19*'Factoring table'!$C$5</f>
        <v>45.667999999999999</v>
      </c>
      <c r="U19" s="11">
        <f>Modes!G19*'Factoring table'!$C$5</f>
        <v>2406.1910000000003</v>
      </c>
      <c r="V19" s="11">
        <f>Modes!H19*'Factoring table'!$C$5</f>
        <v>0</v>
      </c>
      <c r="W19" s="11">
        <f>Modes!I19*'Factoring table'!$C$5</f>
        <v>0.23300000000000001</v>
      </c>
      <c r="X19" s="11">
        <f>Modes!J19*'Factoring table'!$C$5</f>
        <v>727.89200000000005</v>
      </c>
      <c r="Y19" s="11">
        <f>Modes!K19*'Factoring table'!$C$5</f>
        <v>0</v>
      </c>
      <c r="Z19" s="11">
        <f>Modes!L19*'Factoring table'!$C$5</f>
        <v>0</v>
      </c>
      <c r="AA19" s="11">
        <f>Modes!M19*'Factoring table'!$C$5</f>
        <v>0</v>
      </c>
      <c r="AC19">
        <v>3</v>
      </c>
      <c r="AD19" s="11">
        <f>Modes!C33*'Factoring table'!$C$5</f>
        <v>3.7280000000000002</v>
      </c>
      <c r="AE19" s="11">
        <f>Modes!D33*'Factoring table'!$C$5</f>
        <v>509.57100000000003</v>
      </c>
      <c r="AF19" s="11">
        <f>Modes!E33*'Factoring table'!$C$5</f>
        <v>2673.9080000000004</v>
      </c>
      <c r="AG19" s="11">
        <f>Modes!F33*'Factoring table'!$C$5</f>
        <v>56.386000000000003</v>
      </c>
      <c r="AH19" s="11">
        <f>Modes!G33*'Factoring table'!$C$5</f>
        <v>2770.8360000000002</v>
      </c>
      <c r="AI19" s="11">
        <f>Modes!H33*'Factoring table'!$C$5</f>
        <v>0</v>
      </c>
      <c r="AJ19" s="11">
        <f>Modes!I33*'Factoring table'!$C$5</f>
        <v>0</v>
      </c>
      <c r="AK19" s="11">
        <f>Modes!J33*'Factoring table'!$C$5</f>
        <v>852.08100000000002</v>
      </c>
      <c r="AL19" s="11">
        <f>Modes!K33*'Factoring table'!$C$5</f>
        <v>0</v>
      </c>
      <c r="AM19" s="11">
        <f>Modes!L33*'Factoring table'!$C$5</f>
        <v>0</v>
      </c>
      <c r="AN19" s="11">
        <f>Modes!M33*'Factoring table'!$C$5</f>
        <v>0</v>
      </c>
    </row>
    <row r="20" spans="3:40" ht="15" thickBot="1" x14ac:dyDescent="0.35">
      <c r="C20">
        <v>4</v>
      </c>
      <c r="D20" s="11">
        <f>'Factoring table'!$C$5*Modes!C6</f>
        <v>142.596</v>
      </c>
      <c r="E20" s="11">
        <f>'Factoring table'!$C$5*Modes!D6</f>
        <v>105481.197</v>
      </c>
      <c r="F20" s="11">
        <f>'Factoring table'!$C$5*Modes!E6</f>
        <v>7.9220000000000006</v>
      </c>
      <c r="G20" s="11">
        <f>'Factoring table'!$C$5*Modes!F6</f>
        <v>86494.72600000001</v>
      </c>
      <c r="H20" s="11">
        <f>'Factoring table'!$C$5*Modes!G6</f>
        <v>189.89500000000001</v>
      </c>
      <c r="I20" s="11">
        <f>'Factoring table'!$C$5*Modes!H6</f>
        <v>1143.3310000000001</v>
      </c>
      <c r="J20" s="11">
        <f>'Factoring table'!$C$5*Modes!I6</f>
        <v>69111.760999999999</v>
      </c>
      <c r="K20" s="11">
        <f>'Factoring table'!$C$5*Modes!J6</f>
        <v>17.941000000000003</v>
      </c>
      <c r="L20" s="11">
        <f>'Factoring table'!$C$5*Modes!K6</f>
        <v>0.23300000000000001</v>
      </c>
      <c r="M20" s="11">
        <f>'Factoring table'!$C$5*Modes!L6</f>
        <v>0.23300000000000001</v>
      </c>
      <c r="N20" s="11">
        <f>'Factoring table'!$C$5*Modes!M6</f>
        <v>0</v>
      </c>
      <c r="P20">
        <v>4</v>
      </c>
      <c r="Q20" s="11">
        <f>Modes!C20*'Factoring table'!$C$5</f>
        <v>24.698</v>
      </c>
      <c r="R20" s="11">
        <f>Modes!D20*'Factoring table'!$C$5</f>
        <v>16704.469000000001</v>
      </c>
      <c r="S20" s="11">
        <f>Modes!E20*'Factoring table'!$C$5</f>
        <v>0.93200000000000005</v>
      </c>
      <c r="T20" s="11">
        <f>Modes!F20*'Factoring table'!$C$5</f>
        <v>13654.965</v>
      </c>
      <c r="U20" s="11">
        <f>Modes!G20*'Factoring table'!$C$5</f>
        <v>32.387</v>
      </c>
      <c r="V20" s="11">
        <f>Modes!H20*'Factoring table'!$C$5</f>
        <v>183.13800000000001</v>
      </c>
      <c r="W20" s="11">
        <f>Modes!I20*'Factoring table'!$C$5</f>
        <v>10897.876</v>
      </c>
      <c r="X20" s="11">
        <f>Modes!J20*'Factoring table'!$C$5</f>
        <v>3.262</v>
      </c>
      <c r="Y20" s="11">
        <f>Modes!K20*'Factoring table'!$C$5</f>
        <v>0</v>
      </c>
      <c r="Z20" s="11">
        <f>Modes!L20*'Factoring table'!$C$5</f>
        <v>0</v>
      </c>
      <c r="AA20" s="11">
        <f>Modes!M20*'Factoring table'!$C$5</f>
        <v>0.23300000000000001</v>
      </c>
      <c r="AC20">
        <v>4</v>
      </c>
      <c r="AD20" s="11">
        <f>Modes!C34*'Factoring table'!$C$5</f>
        <v>27.727</v>
      </c>
      <c r="AE20" s="11">
        <f>Modes!D34*'Factoring table'!$C$5</f>
        <v>19156.561000000002</v>
      </c>
      <c r="AF20" s="11">
        <f>Modes!E34*'Factoring table'!$C$5</f>
        <v>1.3980000000000001</v>
      </c>
      <c r="AG20" s="11">
        <f>Modes!F34*'Factoring table'!$C$5</f>
        <v>15602.612000000001</v>
      </c>
      <c r="AH20" s="11">
        <f>Modes!G34*'Factoring table'!$C$5</f>
        <v>34.484000000000002</v>
      </c>
      <c r="AI20" s="11">
        <f>Modes!H34*'Factoring table'!$C$5</f>
        <v>203.17600000000002</v>
      </c>
      <c r="AJ20" s="11">
        <f>Modes!I34*'Factoring table'!$C$5</f>
        <v>12525.148000000001</v>
      </c>
      <c r="AK20" s="11">
        <f>Modes!J34*'Factoring table'!$C$5</f>
        <v>2.5630000000000002</v>
      </c>
      <c r="AL20" s="11">
        <f>Modes!K34*'Factoring table'!$C$5</f>
        <v>0</v>
      </c>
      <c r="AM20" s="11">
        <f>Modes!L34*'Factoring table'!$C$5</f>
        <v>0</v>
      </c>
      <c r="AN20" s="11">
        <f>Modes!M34*'Factoring table'!$C$5</f>
        <v>0</v>
      </c>
    </row>
    <row r="21" spans="3:40" ht="15" thickBot="1" x14ac:dyDescent="0.35">
      <c r="C21">
        <v>5</v>
      </c>
      <c r="D21" s="11">
        <f>'Factoring table'!$C$5*Modes!C7</f>
        <v>109.277</v>
      </c>
      <c r="E21" s="11">
        <f>'Factoring table'!$C$5*Modes!D7</f>
        <v>6942.9340000000002</v>
      </c>
      <c r="F21" s="11">
        <f>'Factoring table'!$C$5*Modes!E7</f>
        <v>29995.022000000001</v>
      </c>
      <c r="G21" s="11">
        <f>'Factoring table'!$C$5*Modes!F7</f>
        <v>6907.518</v>
      </c>
      <c r="H21" s="11">
        <f>'Factoring table'!$C$5*Modes!G7</f>
        <v>11286.287</v>
      </c>
      <c r="I21" s="11">
        <f>'Factoring table'!$C$5*Modes!H7</f>
        <v>5.5920000000000005</v>
      </c>
      <c r="J21" s="11">
        <f>'Factoring table'!$C$5*Modes!I7</f>
        <v>3.9610000000000003</v>
      </c>
      <c r="K21" s="11">
        <f>'Factoring table'!$C$5*Modes!J7</f>
        <v>4203.0870000000004</v>
      </c>
      <c r="L21" s="11">
        <f>'Factoring table'!$C$5*Modes!K7</f>
        <v>0.46600000000000003</v>
      </c>
      <c r="M21" s="11">
        <f>'Factoring table'!$C$5*Modes!L7</f>
        <v>0.23300000000000001</v>
      </c>
      <c r="N21" s="11">
        <f>'Factoring table'!$C$5*Modes!M7</f>
        <v>0</v>
      </c>
      <c r="P21">
        <v>5</v>
      </c>
      <c r="Q21" s="11">
        <f>Modes!C21*'Factoring table'!$C$5</f>
        <v>13.281000000000001</v>
      </c>
      <c r="R21" s="11">
        <f>Modes!D21*'Factoring table'!$C$5</f>
        <v>1105.1190000000001</v>
      </c>
      <c r="S21" s="11">
        <f>Modes!E21*'Factoring table'!$C$5</f>
        <v>4707.9980000000005</v>
      </c>
      <c r="T21" s="11">
        <f>Modes!F21*'Factoring table'!$C$5</f>
        <v>1089.2750000000001</v>
      </c>
      <c r="U21" s="11">
        <f>Modes!G21*'Factoring table'!$C$5</f>
        <v>1784.0810000000001</v>
      </c>
      <c r="V21" s="11">
        <f>Modes!H21*'Factoring table'!$C$5</f>
        <v>0.69900000000000007</v>
      </c>
      <c r="W21" s="11">
        <f>Modes!I21*'Factoring table'!$C$5</f>
        <v>0.23300000000000001</v>
      </c>
      <c r="X21" s="11">
        <f>Modes!J21*'Factoring table'!$C$5</f>
        <v>661.25400000000002</v>
      </c>
      <c r="Y21" s="11">
        <f>Modes!K21*'Factoring table'!$C$5</f>
        <v>0</v>
      </c>
      <c r="Z21" s="11">
        <f>Modes!L21*'Factoring table'!$C$5</f>
        <v>0</v>
      </c>
      <c r="AA21" s="11">
        <f>Modes!M21*'Factoring table'!$C$5</f>
        <v>0.23300000000000001</v>
      </c>
      <c r="AC21">
        <v>5</v>
      </c>
      <c r="AD21" s="11">
        <f>Modes!C35*'Factoring table'!$C$5</f>
        <v>18.407</v>
      </c>
      <c r="AE21" s="11">
        <f>Modes!D35*'Factoring table'!$C$5</f>
        <v>1233.7350000000001</v>
      </c>
      <c r="AF21" s="11">
        <f>Modes!E35*'Factoring table'!$C$5</f>
        <v>5509.7510000000002</v>
      </c>
      <c r="AG21" s="11">
        <f>Modes!F35*'Factoring table'!$C$5</f>
        <v>1286.8590000000002</v>
      </c>
      <c r="AH21" s="11">
        <f>Modes!G35*'Factoring table'!$C$5</f>
        <v>2057.8560000000002</v>
      </c>
      <c r="AI21" s="11">
        <f>Modes!H35*'Factoring table'!$C$5</f>
        <v>1.3980000000000001</v>
      </c>
      <c r="AJ21" s="11">
        <f>Modes!I35*'Factoring table'!$C$5</f>
        <v>1.3980000000000001</v>
      </c>
      <c r="AK21" s="11">
        <f>Modes!J35*'Factoring table'!$C$5</f>
        <v>789.87</v>
      </c>
      <c r="AL21" s="11">
        <f>Modes!K35*'Factoring table'!$C$5</f>
        <v>0.23300000000000001</v>
      </c>
      <c r="AM21" s="11">
        <f>Modes!L35*'Factoring table'!$C$5</f>
        <v>0</v>
      </c>
      <c r="AN21" s="11">
        <f>Modes!M35*'Factoring table'!$C$5</f>
        <v>0</v>
      </c>
    </row>
    <row r="22" spans="3:40" ht="15" thickBot="1" x14ac:dyDescent="0.35">
      <c r="C22">
        <v>6</v>
      </c>
      <c r="D22" s="11">
        <f>'Factoring table'!$C$5*Modes!C8</f>
        <v>4.4270000000000005</v>
      </c>
      <c r="E22" s="11">
        <f>'Factoring table'!$C$5*Modes!D8</f>
        <v>62.910000000000004</v>
      </c>
      <c r="F22" s="11">
        <f>'Factoring table'!$C$5*Modes!E8</f>
        <v>0</v>
      </c>
      <c r="G22" s="11">
        <f>'Factoring table'!$C$5*Modes!F8</f>
        <v>19.572000000000003</v>
      </c>
      <c r="H22" s="11">
        <f>'Factoring table'!$C$5*Modes!G8</f>
        <v>0.23300000000000001</v>
      </c>
      <c r="I22" s="11">
        <f>'Factoring table'!$C$5*Modes!H8</f>
        <v>364595.60399999999</v>
      </c>
      <c r="J22" s="11">
        <f>'Factoring table'!$C$5*Modes!I8</f>
        <v>131.87800000000001</v>
      </c>
      <c r="K22" s="11">
        <f>'Factoring table'!$C$5*Modes!J8</f>
        <v>0.23300000000000001</v>
      </c>
      <c r="L22" s="11">
        <f>'Factoring table'!$C$5*Modes!K8</f>
        <v>0.23300000000000001</v>
      </c>
      <c r="M22" s="11">
        <f>'Factoring table'!$C$5*Modes!L8</f>
        <v>0.23300000000000001</v>
      </c>
      <c r="N22" s="11">
        <f>'Factoring table'!$C$5*Modes!M8</f>
        <v>0</v>
      </c>
      <c r="P22">
        <v>6</v>
      </c>
      <c r="Q22" s="11">
        <f>Modes!C22*'Factoring table'!$C$5</f>
        <v>0.93200000000000005</v>
      </c>
      <c r="R22" s="11">
        <f>Modes!D22*'Factoring table'!$C$5</f>
        <v>10.485000000000001</v>
      </c>
      <c r="S22" s="11">
        <f>Modes!E22*'Factoring table'!$C$5</f>
        <v>0</v>
      </c>
      <c r="T22" s="11">
        <f>Modes!F22*'Factoring table'!$C$5</f>
        <v>2.5630000000000002</v>
      </c>
      <c r="U22" s="11">
        <f>Modes!G22*'Factoring table'!$C$5</f>
        <v>0</v>
      </c>
      <c r="V22" s="11">
        <f>Modes!H22*'Factoring table'!$C$5</f>
        <v>57722.954000000005</v>
      </c>
      <c r="W22" s="11">
        <f>Modes!I22*'Factoring table'!$C$5</f>
        <v>20.737000000000002</v>
      </c>
      <c r="X22" s="11">
        <f>Modes!J22*'Factoring table'!$C$5</f>
        <v>0</v>
      </c>
      <c r="Y22" s="11">
        <f>Modes!K22*'Factoring table'!$C$5</f>
        <v>0</v>
      </c>
      <c r="Z22" s="11">
        <f>Modes!L22*'Factoring table'!$C$5</f>
        <v>0</v>
      </c>
      <c r="AA22" s="11">
        <f>Modes!M22*'Factoring table'!$C$5</f>
        <v>0.23300000000000001</v>
      </c>
      <c r="AC22">
        <v>6</v>
      </c>
      <c r="AD22" s="11">
        <f>Modes!C36*'Factoring table'!$C$5</f>
        <v>0.93200000000000005</v>
      </c>
      <c r="AE22" s="11">
        <f>Modes!D36*'Factoring table'!$C$5</f>
        <v>9.7860000000000014</v>
      </c>
      <c r="AF22" s="11">
        <f>Modes!E36*'Factoring table'!$C$5</f>
        <v>0.23300000000000001</v>
      </c>
      <c r="AG22" s="11">
        <f>Modes!F36*'Factoring table'!$C$5</f>
        <v>3.262</v>
      </c>
      <c r="AH22" s="11">
        <f>Modes!G36*'Factoring table'!$C$5</f>
        <v>0</v>
      </c>
      <c r="AI22" s="11">
        <f>Modes!H36*'Factoring table'!$C$5</f>
        <v>66117.71100000001</v>
      </c>
      <c r="AJ22" s="11">
        <f>Modes!I36*'Factoring table'!$C$5</f>
        <v>29.358000000000001</v>
      </c>
      <c r="AK22" s="11">
        <f>Modes!J36*'Factoring table'!$C$5</f>
        <v>0</v>
      </c>
      <c r="AL22" s="11">
        <f>Modes!K36*'Factoring table'!$C$5</f>
        <v>0</v>
      </c>
      <c r="AM22" s="11">
        <f>Modes!L36*'Factoring table'!$C$5</f>
        <v>0</v>
      </c>
      <c r="AN22" s="11">
        <f>Modes!M36*'Factoring table'!$C$5</f>
        <v>0</v>
      </c>
    </row>
    <row r="23" spans="3:40" ht="15" thickBot="1" x14ac:dyDescent="0.35">
      <c r="C23">
        <v>7</v>
      </c>
      <c r="D23" s="11">
        <f>'Factoring table'!$C$5*Modes!C9</f>
        <v>2.5630000000000002</v>
      </c>
      <c r="E23" s="11">
        <f>'Factoring table'!$C$5*Modes!D9</f>
        <v>394.935</v>
      </c>
      <c r="F23" s="11">
        <f>'Factoring table'!$C$5*Modes!E9</f>
        <v>0.23300000000000001</v>
      </c>
      <c r="G23" s="11">
        <f>'Factoring table'!$C$5*Modes!F9</f>
        <v>107350.789</v>
      </c>
      <c r="H23" s="11">
        <f>'Factoring table'!$C$5*Modes!G9</f>
        <v>0.23300000000000001</v>
      </c>
      <c r="I23" s="11">
        <f>'Factoring table'!$C$5*Modes!H9</f>
        <v>19143.746000000003</v>
      </c>
      <c r="J23" s="11">
        <f>'Factoring table'!$C$5*Modes!I9</f>
        <v>38549.384000000005</v>
      </c>
      <c r="K23" s="11">
        <f>'Factoring table'!$C$5*Modes!J9</f>
        <v>0.46600000000000003</v>
      </c>
      <c r="L23" s="11">
        <f>'Factoring table'!$C$5*Modes!K9</f>
        <v>0.23300000000000001</v>
      </c>
      <c r="M23" s="11">
        <f>'Factoring table'!$C$5*Modes!L9</f>
        <v>0.23300000000000001</v>
      </c>
      <c r="N23" s="11">
        <f>'Factoring table'!$C$5*Modes!M9</f>
        <v>0</v>
      </c>
      <c r="P23">
        <v>7</v>
      </c>
      <c r="Q23" s="11">
        <f>Modes!C23*'Factoring table'!$C$5</f>
        <v>0.46600000000000003</v>
      </c>
      <c r="R23" s="11">
        <f>Modes!D23*'Factoring table'!$C$5</f>
        <v>61.046000000000006</v>
      </c>
      <c r="S23" s="11">
        <f>Modes!E23*'Factoring table'!$C$5</f>
        <v>0</v>
      </c>
      <c r="T23" s="11">
        <f>Modes!F23*'Factoring table'!$C$5</f>
        <v>16947.488000000001</v>
      </c>
      <c r="U23" s="11">
        <f>Modes!G23*'Factoring table'!$C$5</f>
        <v>0</v>
      </c>
      <c r="V23" s="11">
        <f>Modes!H23*'Factoring table'!$C$5</f>
        <v>2990.3220000000001</v>
      </c>
      <c r="W23" s="11">
        <f>Modes!I23*'Factoring table'!$C$5</f>
        <v>6112.5219999999999</v>
      </c>
      <c r="X23" s="11">
        <f>Modes!J23*'Factoring table'!$C$5</f>
        <v>0</v>
      </c>
      <c r="Y23" s="11">
        <f>Modes!K23*'Factoring table'!$C$5</f>
        <v>0</v>
      </c>
      <c r="Z23" s="11">
        <f>Modes!L23*'Factoring table'!$C$5</f>
        <v>0</v>
      </c>
      <c r="AA23" s="11">
        <f>Modes!M23*'Factoring table'!$C$5</f>
        <v>0.23300000000000001</v>
      </c>
      <c r="AC23">
        <v>7</v>
      </c>
      <c r="AD23" s="11">
        <f>Modes!C37*'Factoring table'!$C$5</f>
        <v>0.69900000000000007</v>
      </c>
      <c r="AE23" s="11">
        <f>Modes!D37*'Factoring table'!$C$5</f>
        <v>75.492000000000004</v>
      </c>
      <c r="AF23" s="11">
        <f>Modes!E37*'Factoring table'!$C$5</f>
        <v>0</v>
      </c>
      <c r="AG23" s="11">
        <f>Modes!F37*'Factoring table'!$C$5</f>
        <v>19502.566000000003</v>
      </c>
      <c r="AH23" s="11">
        <f>Modes!G37*'Factoring table'!$C$5</f>
        <v>0</v>
      </c>
      <c r="AI23" s="11">
        <f>Modes!H37*'Factoring table'!$C$5</f>
        <v>3445.1380000000004</v>
      </c>
      <c r="AJ23" s="11">
        <f>Modes!I37*'Factoring table'!$C$5</f>
        <v>7000.0190000000002</v>
      </c>
      <c r="AK23" s="11">
        <f>Modes!J37*'Factoring table'!$C$5</f>
        <v>0</v>
      </c>
      <c r="AL23" s="11">
        <f>Modes!K37*'Factoring table'!$C$5</f>
        <v>0</v>
      </c>
      <c r="AM23" s="11">
        <f>Modes!L37*'Factoring table'!$C$5</f>
        <v>0</v>
      </c>
      <c r="AN23" s="11">
        <f>Modes!M37*'Factoring table'!$C$5</f>
        <v>0</v>
      </c>
    </row>
    <row r="24" spans="3:40" ht="15" thickBot="1" x14ac:dyDescent="0.35">
      <c r="C24">
        <v>8</v>
      </c>
      <c r="D24" s="11">
        <f>'Factoring table'!$C$5*Modes!C10</f>
        <v>7236.0480000000007</v>
      </c>
      <c r="E24" s="11">
        <f>'Factoring table'!$C$5*Modes!D10</f>
        <v>78823.201000000001</v>
      </c>
      <c r="F24" s="11">
        <f>'Factoring table'!$C$5*Modes!E10</f>
        <v>11408.612000000001</v>
      </c>
      <c r="G24" s="11">
        <f>'Factoring table'!$C$5*Modes!F10</f>
        <v>436.17600000000004</v>
      </c>
      <c r="H24" s="11">
        <f>'Factoring table'!$C$5*Modes!G10</f>
        <v>2357.261</v>
      </c>
      <c r="I24" s="11">
        <f>'Factoring table'!$C$5*Modes!H10</f>
        <v>76.191000000000003</v>
      </c>
      <c r="J24" s="11">
        <f>'Factoring table'!$C$5*Modes!I10</f>
        <v>1.8640000000000001</v>
      </c>
      <c r="K24" s="11">
        <f>'Factoring table'!$C$5*Modes!J10</f>
        <v>237717.08500000002</v>
      </c>
      <c r="L24" s="11">
        <f>'Factoring table'!$C$5*Modes!K10</f>
        <v>16.776</v>
      </c>
      <c r="M24" s="11">
        <f>'Factoring table'!$C$5*Modes!L10</f>
        <v>0.23300000000000001</v>
      </c>
      <c r="N24" s="11">
        <f>'Factoring table'!$C$5*Modes!M10</f>
        <v>3.4950000000000001</v>
      </c>
      <c r="P24">
        <v>8</v>
      </c>
      <c r="Q24" s="11">
        <f>Modes!C24*'Factoring table'!$C$5</f>
        <v>1151.02</v>
      </c>
      <c r="R24" s="11">
        <f>Modes!D24*'Factoring table'!$C$5</f>
        <v>12439.87</v>
      </c>
      <c r="S24" s="11">
        <f>Modes!E24*'Factoring table'!$C$5</f>
        <v>1805.5170000000001</v>
      </c>
      <c r="T24" s="11">
        <f>Modes!F24*'Factoring table'!$C$5</f>
        <v>74.56</v>
      </c>
      <c r="U24" s="11">
        <f>Modes!G24*'Factoring table'!$C$5</f>
        <v>360.45100000000002</v>
      </c>
      <c r="V24" s="11">
        <f>Modes!H24*'Factoring table'!$C$5</f>
        <v>14.446000000000002</v>
      </c>
      <c r="W24" s="11">
        <f>Modes!I24*'Factoring table'!$C$5</f>
        <v>0.69900000000000007</v>
      </c>
      <c r="X24" s="11">
        <f>Modes!J24*'Factoring table'!$C$5</f>
        <v>37699.866000000002</v>
      </c>
      <c r="Y24" s="11">
        <f>Modes!K24*'Factoring table'!$C$5</f>
        <v>5.8250000000000002</v>
      </c>
      <c r="Z24" s="11">
        <f>Modes!L24*'Factoring table'!$C$5</f>
        <v>0</v>
      </c>
      <c r="AA24" s="11">
        <f>Modes!M24*'Factoring table'!$C$5</f>
        <v>0.23300000000000001</v>
      </c>
      <c r="AC24">
        <v>8</v>
      </c>
      <c r="AD24" s="11">
        <f>Modes!C38*'Factoring table'!$C$5</f>
        <v>1310.1590000000001</v>
      </c>
      <c r="AE24" s="11">
        <f>Modes!D38*'Factoring table'!$C$5</f>
        <v>14338.121000000001</v>
      </c>
      <c r="AF24" s="11">
        <f>Modes!E38*'Factoring table'!$C$5</f>
        <v>2057.623</v>
      </c>
      <c r="AG24" s="11">
        <f>Modes!F38*'Factoring table'!$C$5</f>
        <v>72.463000000000008</v>
      </c>
      <c r="AH24" s="11">
        <f>Modes!G38*'Factoring table'!$C$5</f>
        <v>435.01100000000002</v>
      </c>
      <c r="AI24" s="11">
        <f>Modes!H38*'Factoring table'!$C$5</f>
        <v>13.281000000000001</v>
      </c>
      <c r="AJ24" s="11">
        <f>Modes!I38*'Factoring table'!$C$5</f>
        <v>0.69900000000000007</v>
      </c>
      <c r="AK24" s="11">
        <f>Modes!J38*'Factoring table'!$C$5</f>
        <v>43189.346000000005</v>
      </c>
      <c r="AL24" s="11">
        <f>Modes!K38*'Factoring table'!$C$5</f>
        <v>3.0290000000000004</v>
      </c>
      <c r="AM24" s="11">
        <f>Modes!L38*'Factoring table'!$C$5</f>
        <v>0</v>
      </c>
      <c r="AN24" s="11">
        <f>Modes!M38*'Factoring table'!$C$5</f>
        <v>0.69900000000000007</v>
      </c>
    </row>
    <row r="25" spans="3:40" ht="15" thickBot="1" x14ac:dyDescent="0.35">
      <c r="C25">
        <v>9</v>
      </c>
      <c r="D25" s="11">
        <f>'Factoring table'!$C$5*Modes!C11</f>
        <v>7953.2220000000007</v>
      </c>
      <c r="E25" s="11">
        <f>'Factoring table'!$C$5*Modes!D11</f>
        <v>9559.7570000000014</v>
      </c>
      <c r="F25" s="11">
        <f>'Factoring table'!$C$5*Modes!E11</f>
        <v>69.667000000000002</v>
      </c>
      <c r="G25" s="11">
        <f>'Factoring table'!$C$5*Modes!F11</f>
        <v>178.47800000000001</v>
      </c>
      <c r="H25" s="11">
        <f>'Factoring table'!$C$5*Modes!G11</f>
        <v>2.7960000000000003</v>
      </c>
      <c r="I25" s="11">
        <f>'Factoring table'!$C$5*Modes!H11</f>
        <v>186.86600000000001</v>
      </c>
      <c r="J25" s="11">
        <f>'Factoring table'!$C$5*Modes!I11</f>
        <v>5.8250000000000002</v>
      </c>
      <c r="K25" s="11">
        <f>'Factoring table'!$C$5*Modes!J11</f>
        <v>5836.1840000000002</v>
      </c>
      <c r="L25" s="11">
        <f>'Factoring table'!$C$5*Modes!K11</f>
        <v>37.513000000000005</v>
      </c>
      <c r="M25" s="11">
        <f>'Factoring table'!$C$5*Modes!L11</f>
        <v>695.27200000000005</v>
      </c>
      <c r="N25" s="11">
        <f>'Factoring table'!$C$5*Modes!M11</f>
        <v>27895.226000000002</v>
      </c>
      <c r="P25">
        <v>9</v>
      </c>
      <c r="Q25" s="11">
        <f>Modes!C25*'Factoring table'!$C$5</f>
        <v>1247.7150000000001</v>
      </c>
      <c r="R25" s="11">
        <f>Modes!D25*'Factoring table'!$C$5</f>
        <v>1518.2280000000001</v>
      </c>
      <c r="S25" s="11">
        <f>Modes!E25*'Factoring table'!$C$5</f>
        <v>11.883000000000001</v>
      </c>
      <c r="T25" s="11">
        <f>Modes!F25*'Factoring table'!$C$5</f>
        <v>27.028000000000002</v>
      </c>
      <c r="U25" s="11">
        <f>Modes!G25*'Factoring table'!$C$5</f>
        <v>0.23300000000000001</v>
      </c>
      <c r="V25" s="11">
        <f>Modes!H25*'Factoring table'!$C$5</f>
        <v>30.989000000000001</v>
      </c>
      <c r="W25" s="11">
        <f>Modes!I25*'Factoring table'!$C$5</f>
        <v>0.46600000000000003</v>
      </c>
      <c r="X25" s="11">
        <f>Modes!J25*'Factoring table'!$C$5</f>
        <v>917.55400000000009</v>
      </c>
      <c r="Y25" s="11">
        <f>Modes!K25*'Factoring table'!$C$5</f>
        <v>5.8250000000000002</v>
      </c>
      <c r="Z25" s="11">
        <f>Modes!L25*'Factoring table'!$C$5</f>
        <v>116.96600000000001</v>
      </c>
      <c r="AA25" s="11">
        <f>Modes!M25*'Factoring table'!$C$5</f>
        <v>4436.7860000000001</v>
      </c>
      <c r="AC25">
        <v>9</v>
      </c>
      <c r="AD25" s="11">
        <f>Modes!C39*'Factoring table'!$C$5</f>
        <v>1435.979</v>
      </c>
      <c r="AE25" s="11">
        <f>Modes!D39*'Factoring table'!$C$5</f>
        <v>1755.422</v>
      </c>
      <c r="AF25" s="11">
        <f>Modes!E39*'Factoring table'!$C$5</f>
        <v>10.718</v>
      </c>
      <c r="AG25" s="11">
        <f>Modes!F39*'Factoring table'!$C$5</f>
        <v>30.057000000000002</v>
      </c>
      <c r="AH25" s="11">
        <f>Modes!G39*'Factoring table'!$C$5</f>
        <v>0.23300000000000001</v>
      </c>
      <c r="AI25" s="11">
        <f>Modes!H39*'Factoring table'!$C$5</f>
        <v>35.183</v>
      </c>
      <c r="AJ25" s="11">
        <f>Modes!I39*'Factoring table'!$C$5</f>
        <v>1.3980000000000001</v>
      </c>
      <c r="AK25" s="11">
        <f>Modes!J39*'Factoring table'!$C$5</f>
        <v>1064.81</v>
      </c>
      <c r="AL25" s="11">
        <f>Modes!K39*'Factoring table'!$C$5</f>
        <v>7.9220000000000006</v>
      </c>
      <c r="AM25" s="11">
        <f>Modes!L39*'Factoring table'!$C$5</f>
        <v>130.01400000000001</v>
      </c>
      <c r="AN25" s="11">
        <f>Modes!M39*'Factoring table'!$C$5</f>
        <v>5035.8290000000006</v>
      </c>
    </row>
    <row r="26" spans="3:40" ht="15" thickBot="1" x14ac:dyDescent="0.35">
      <c r="C26">
        <v>10</v>
      </c>
      <c r="D26" s="11">
        <f>'Factoring table'!$C$5*Modes!C12</f>
        <v>36.115000000000002</v>
      </c>
      <c r="E26" s="11">
        <f>'Factoring table'!$C$5*Modes!D12</f>
        <v>3.4950000000000001</v>
      </c>
      <c r="F26" s="11">
        <f>'Factoring table'!$C$5*Modes!E12</f>
        <v>0.23300000000000001</v>
      </c>
      <c r="G26" s="11">
        <f>'Factoring table'!$C$5*Modes!F12</f>
        <v>0.23300000000000001</v>
      </c>
      <c r="H26" s="11">
        <f>'Factoring table'!$C$5*Modes!G12</f>
        <v>0.23300000000000001</v>
      </c>
      <c r="I26" s="11">
        <f>'Factoring table'!$C$5*Modes!H12</f>
        <v>0.23300000000000001</v>
      </c>
      <c r="J26" s="11">
        <f>'Factoring table'!$C$5*Modes!I12</f>
        <v>0.23300000000000001</v>
      </c>
      <c r="K26" s="11">
        <f>'Factoring table'!$C$5*Modes!J12</f>
        <v>0</v>
      </c>
      <c r="L26" s="11">
        <f>'Factoring table'!$C$5*Modes!K12</f>
        <v>8232.8220000000001</v>
      </c>
      <c r="M26" s="11">
        <f>'Factoring table'!$C$5*Modes!L12</f>
        <v>55540.909</v>
      </c>
      <c r="N26" s="11">
        <f>'Factoring table'!$C$5*Modes!M12</f>
        <v>2015.6830000000002</v>
      </c>
      <c r="P26">
        <v>10</v>
      </c>
      <c r="Q26" s="11">
        <f>Modes!C26*'Factoring table'!$C$5</f>
        <v>4.8930000000000007</v>
      </c>
      <c r="R26" s="11">
        <f>Modes!D26*'Factoring table'!$C$5</f>
        <v>0.46600000000000003</v>
      </c>
      <c r="S26" s="11">
        <f>Modes!E26*'Factoring table'!$C$5</f>
        <v>0</v>
      </c>
      <c r="T26" s="11">
        <f>Modes!F26*'Factoring table'!$C$5</f>
        <v>0</v>
      </c>
      <c r="U26" s="11">
        <f>Modes!G26*'Factoring table'!$C$5</f>
        <v>0</v>
      </c>
      <c r="V26" s="11">
        <f>Modes!H26*'Factoring table'!$C$5</f>
        <v>0</v>
      </c>
      <c r="W26" s="11">
        <f>Modes!I26*'Factoring table'!$C$5</f>
        <v>0</v>
      </c>
      <c r="X26" s="11">
        <f>Modes!J26*'Factoring table'!$C$5</f>
        <v>0.23300000000000001</v>
      </c>
      <c r="Y26" s="11">
        <f>Modes!K26*'Factoring table'!$C$5</f>
        <v>1262.6270000000002</v>
      </c>
      <c r="Z26" s="11">
        <f>Modes!L26*'Factoring table'!$C$5</f>
        <v>8772.2170000000006</v>
      </c>
      <c r="AA26" s="11">
        <f>Modes!M26*'Factoring table'!$C$5</f>
        <v>308.95800000000003</v>
      </c>
      <c r="AC26">
        <v>10</v>
      </c>
      <c r="AD26" s="11">
        <f>Modes!C40*'Factoring table'!$C$5</f>
        <v>5.5920000000000005</v>
      </c>
      <c r="AE26" s="11">
        <f>Modes!D40*'Factoring table'!$C$5</f>
        <v>0.23300000000000001</v>
      </c>
      <c r="AF26" s="11">
        <f>Modes!E40*'Factoring table'!$C$5</f>
        <v>0</v>
      </c>
      <c r="AG26" s="11">
        <f>Modes!F40*'Factoring table'!$C$5</f>
        <v>0</v>
      </c>
      <c r="AH26" s="11">
        <f>Modes!G40*'Factoring table'!$C$5</f>
        <v>0</v>
      </c>
      <c r="AI26" s="11">
        <f>Modes!H40*'Factoring table'!$C$5</f>
        <v>0</v>
      </c>
      <c r="AJ26" s="11">
        <f>Modes!I40*'Factoring table'!$C$5</f>
        <v>0</v>
      </c>
      <c r="AK26" s="11">
        <f>Modes!J40*'Factoring table'!$C$5</f>
        <v>0</v>
      </c>
      <c r="AL26" s="11">
        <f>Modes!K40*'Factoring table'!$C$5</f>
        <v>1448.328</v>
      </c>
      <c r="AM26" s="11">
        <f>Modes!L40*'Factoring table'!$C$5</f>
        <v>9976.594000000001</v>
      </c>
      <c r="AN26" s="11">
        <f>Modes!M40*'Factoring table'!$C$5</f>
        <v>363.24700000000001</v>
      </c>
    </row>
    <row r="27" spans="3:40" x14ac:dyDescent="0.3">
      <c r="C27">
        <v>11</v>
      </c>
      <c r="D27" s="11">
        <f>'Factoring table'!$C$5*Modes!C13</f>
        <v>9157.8320000000003</v>
      </c>
      <c r="E27" s="11">
        <f>'Factoring table'!$C$5*Modes!D13</f>
        <v>17.708000000000002</v>
      </c>
      <c r="F27" s="11">
        <f>'Factoring table'!$C$5*Modes!E13</f>
        <v>0</v>
      </c>
      <c r="G27" s="11">
        <f>'Factoring table'!$C$5*Modes!F13</f>
        <v>0.46600000000000003</v>
      </c>
      <c r="H27" s="11">
        <f>'Factoring table'!$C$5*Modes!G13</f>
        <v>0</v>
      </c>
      <c r="I27" s="11">
        <f>'Factoring table'!$C$5*Modes!H13</f>
        <v>1.165</v>
      </c>
      <c r="J27" s="11">
        <f>'Factoring table'!$C$5*Modes!I13</f>
        <v>0</v>
      </c>
      <c r="K27" s="11">
        <f>'Factoring table'!$C$5*Modes!J13</f>
        <v>20.737000000000002</v>
      </c>
      <c r="L27" s="11">
        <f>'Factoring table'!$C$5*Modes!K13</f>
        <v>48087.938000000002</v>
      </c>
      <c r="M27" s="11">
        <f>'Factoring table'!$C$5*Modes!L13</f>
        <v>199.68100000000001</v>
      </c>
      <c r="N27" s="11">
        <f>'Factoring table'!$C$5*Modes!M13</f>
        <v>26282.167000000001</v>
      </c>
      <c r="P27">
        <v>11</v>
      </c>
      <c r="Q27" s="11">
        <f>Modes!C27*'Factoring table'!$C$5</f>
        <v>1436.212</v>
      </c>
      <c r="R27" s="11">
        <f>Modes!D27*'Factoring table'!$C$5</f>
        <v>3.4950000000000001</v>
      </c>
      <c r="S27" s="11">
        <f>Modes!E27*'Factoring table'!$C$5</f>
        <v>0.23300000000000001</v>
      </c>
      <c r="T27" s="11">
        <f>Modes!F27*'Factoring table'!$C$5</f>
        <v>0</v>
      </c>
      <c r="U27" s="11">
        <f>Modes!G27*'Factoring table'!$C$5</f>
        <v>0.23300000000000001</v>
      </c>
      <c r="V27" s="11">
        <f>Modes!H27*'Factoring table'!$C$5</f>
        <v>0.23300000000000001</v>
      </c>
      <c r="W27" s="11">
        <f>Modes!I27*'Factoring table'!$C$5</f>
        <v>0</v>
      </c>
      <c r="X27" s="11">
        <f>Modes!J27*'Factoring table'!$C$5</f>
        <v>3.4950000000000001</v>
      </c>
      <c r="Y27" s="11">
        <f>Modes!K27*'Factoring table'!$C$5</f>
        <v>7582.2860000000001</v>
      </c>
      <c r="Z27" s="11">
        <f>Modes!L27*'Factoring table'!$C$5</f>
        <v>31.455000000000002</v>
      </c>
      <c r="AA27" s="11">
        <f>Modes!M27*'Factoring table'!$C$5</f>
        <v>4166.5060000000003</v>
      </c>
      <c r="AC27">
        <v>11</v>
      </c>
      <c r="AD27" s="11">
        <f>Modes!C41*'Factoring table'!$C$5</f>
        <v>1654.3000000000002</v>
      </c>
      <c r="AE27" s="11">
        <f>Modes!D41*'Factoring table'!$C$5</f>
        <v>3.4950000000000001</v>
      </c>
      <c r="AF27" s="11">
        <f>Modes!E41*'Factoring table'!$C$5</f>
        <v>0</v>
      </c>
      <c r="AG27" s="11">
        <f>Modes!F41*'Factoring table'!$C$5</f>
        <v>0</v>
      </c>
      <c r="AH27" s="11">
        <f>Modes!G41*'Factoring table'!$C$5</f>
        <v>0</v>
      </c>
      <c r="AI27" s="11">
        <f>Modes!H41*'Factoring table'!$C$5</f>
        <v>0.23300000000000001</v>
      </c>
      <c r="AJ27" s="11">
        <f>Modes!I41*'Factoring table'!$C$5</f>
        <v>0.23300000000000001</v>
      </c>
      <c r="AK27" s="11">
        <f>Modes!J41*'Factoring table'!$C$5</f>
        <v>3.262</v>
      </c>
      <c r="AL27" s="11">
        <f>Modes!K41*'Factoring table'!$C$5</f>
        <v>8744.2569999999996</v>
      </c>
      <c r="AM27" s="11">
        <f>Modes!L41*'Factoring table'!$C$5</f>
        <v>36.347999999999999</v>
      </c>
      <c r="AN27" s="11">
        <f>Modes!M41*'Factoring table'!$C$5</f>
        <v>4765.3160000000007</v>
      </c>
    </row>
    <row r="29" spans="3:40" ht="15" thickBot="1" x14ac:dyDescent="0.35"/>
    <row r="30" spans="3:40" ht="15" thickBot="1" x14ac:dyDescent="0.35">
      <c r="C30" s="12" t="s">
        <v>14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P30" s="12" t="s">
        <v>14</v>
      </c>
      <c r="Q30">
        <v>1</v>
      </c>
      <c r="R30">
        <v>2</v>
      </c>
      <c r="S30">
        <v>3</v>
      </c>
      <c r="T30">
        <v>4</v>
      </c>
      <c r="U30">
        <v>5</v>
      </c>
      <c r="V30">
        <v>6</v>
      </c>
      <c r="W30">
        <v>7</v>
      </c>
      <c r="X30">
        <v>8</v>
      </c>
      <c r="Y30">
        <v>9</v>
      </c>
      <c r="Z30">
        <v>10</v>
      </c>
      <c r="AA30">
        <v>11</v>
      </c>
      <c r="AC30" s="12" t="s">
        <v>14</v>
      </c>
      <c r="AD30">
        <v>1</v>
      </c>
      <c r="AE30">
        <v>2</v>
      </c>
      <c r="AF30">
        <v>3</v>
      </c>
      <c r="AG30">
        <v>4</v>
      </c>
      <c r="AH30">
        <v>5</v>
      </c>
      <c r="AI30">
        <v>6</v>
      </c>
      <c r="AJ30">
        <v>7</v>
      </c>
      <c r="AK30">
        <v>8</v>
      </c>
      <c r="AL30">
        <v>9</v>
      </c>
      <c r="AM30">
        <v>10</v>
      </c>
      <c r="AN30">
        <v>11</v>
      </c>
    </row>
    <row r="31" spans="3:40" ht="15" thickBot="1" x14ac:dyDescent="0.35">
      <c r="C31">
        <v>1</v>
      </c>
      <c r="D31" s="11">
        <f>Modes!C3*'Factoring table'!$F$5</f>
        <v>4189339.2600000002</v>
      </c>
      <c r="E31" s="11">
        <f>Modes!D3*'Factoring table'!$F$5</f>
        <v>92627.280000000013</v>
      </c>
      <c r="F31" s="11">
        <f>Modes!E3*'Factoring table'!$F$5</f>
        <v>11.97</v>
      </c>
      <c r="G31" s="11">
        <f>Modes!F3*'Factoring table'!$F$5</f>
        <v>622.78200000000004</v>
      </c>
      <c r="H31" s="11">
        <f>Modes!G3*'Factoring table'!$F$5</f>
        <v>9.234</v>
      </c>
      <c r="I31" s="11">
        <f>Modes!H3*'Factoring table'!$F$5</f>
        <v>2231.5500000000002</v>
      </c>
      <c r="J31" s="11">
        <f>Modes!I3*'Factoring table'!$F$5</f>
        <v>7.8660000000000005</v>
      </c>
      <c r="K31" s="11">
        <f>Modes!J3*'Factoring table'!$F$5</f>
        <v>452.12400000000002</v>
      </c>
      <c r="L31" s="11">
        <f>Modes!K3*'Factoring table'!$F$5</f>
        <v>61.56</v>
      </c>
      <c r="M31" s="11">
        <f>Modes!L3*'Factoring table'!$F$5</f>
        <v>0</v>
      </c>
      <c r="N31" s="11">
        <f>Modes!M3*'Factoring table'!$F$5</f>
        <v>241.11</v>
      </c>
      <c r="P31">
        <v>1</v>
      </c>
      <c r="Q31" s="11">
        <f>Modes!C17*'Factoring table'!$F$5</f>
        <v>663381.50400000007</v>
      </c>
      <c r="R31" s="11">
        <f>Modes!D17*'Factoring table'!$F$5</f>
        <v>14655.384000000002</v>
      </c>
      <c r="S31" s="11">
        <f>Modes!E17*'Factoring table'!$F$5</f>
        <v>1.7100000000000002</v>
      </c>
      <c r="T31" s="11">
        <f>Modes!F17*'Factoring table'!$F$5</f>
        <v>95.76</v>
      </c>
      <c r="U31" s="11">
        <f>Modes!G17*'Factoring table'!$F$5</f>
        <v>2.3940000000000001</v>
      </c>
      <c r="V31" s="11">
        <f>Modes!H17*'Factoring table'!$F$5</f>
        <v>348.15600000000001</v>
      </c>
      <c r="W31" s="11">
        <f>Modes!I17*'Factoring table'!$F$5</f>
        <v>1.026</v>
      </c>
      <c r="X31" s="11">
        <f>Modes!J17*'Factoring table'!$F$5</f>
        <v>79.344000000000008</v>
      </c>
      <c r="Y31" s="11">
        <f>Modes!K17*'Factoring table'!$F$5</f>
        <v>10.260000000000002</v>
      </c>
      <c r="Z31" s="11">
        <f>Modes!L17*'Factoring table'!$F$5</f>
        <v>0</v>
      </c>
      <c r="AA31" s="11">
        <f>Modes!M17*'Factoring table'!$F$5</f>
        <v>42.75</v>
      </c>
      <c r="AC31">
        <v>1</v>
      </c>
      <c r="AD31" s="11">
        <f>Modes!C31*'Factoring table'!$F$5</f>
        <v>758536.16400000011</v>
      </c>
      <c r="AE31" s="11">
        <f>Modes!D31*'Factoring table'!$F$5</f>
        <v>16698.834000000003</v>
      </c>
      <c r="AF31" s="11">
        <f>Modes!E31*'Factoring table'!$F$5</f>
        <v>2.7360000000000002</v>
      </c>
      <c r="AG31" s="11">
        <f>Modes!F31*'Factoring table'!$F$5</f>
        <v>117.64800000000001</v>
      </c>
      <c r="AH31" s="11">
        <f>Modes!G31*'Factoring table'!$F$5</f>
        <v>2.3940000000000001</v>
      </c>
      <c r="AI31" s="11">
        <f>Modes!H31*'Factoring table'!$F$5</f>
        <v>404.58600000000001</v>
      </c>
      <c r="AJ31" s="11">
        <f>Modes!I31*'Factoring table'!$F$5</f>
        <v>1.3680000000000001</v>
      </c>
      <c r="AK31" s="11">
        <f>Modes!J31*'Factoring table'!$F$5</f>
        <v>90.288000000000011</v>
      </c>
      <c r="AL31" s="11">
        <f>Modes!K31*'Factoring table'!$F$5</f>
        <v>9.918000000000001</v>
      </c>
      <c r="AM31" s="11">
        <f>Modes!L31*'Factoring table'!$F$5</f>
        <v>0.34200000000000003</v>
      </c>
      <c r="AN31" s="11">
        <f>Modes!M31*'Factoring table'!$F$5</f>
        <v>45.486000000000004</v>
      </c>
    </row>
    <row r="32" spans="3:40" ht="15" thickBot="1" x14ac:dyDescent="0.35">
      <c r="C32">
        <v>2</v>
      </c>
      <c r="D32" s="11">
        <f>Modes!C4*'Factoring table'!$F$5</f>
        <v>10242.216</v>
      </c>
      <c r="E32" s="11">
        <f>Modes!D4*'Factoring table'!$F$5</f>
        <v>671817.27600000007</v>
      </c>
      <c r="F32" s="11">
        <f>Modes!E4*'Factoring table'!$F$5</f>
        <v>60.876000000000005</v>
      </c>
      <c r="G32" s="11">
        <f>Modes!F4*'Factoring table'!$F$5</f>
        <v>60950.898000000001</v>
      </c>
      <c r="H32" s="11">
        <f>Modes!G4*'Factoring table'!$F$5</f>
        <v>58.140000000000008</v>
      </c>
      <c r="I32" s="11">
        <f>Modes!H4*'Factoring table'!$F$5</f>
        <v>2170.674</v>
      </c>
      <c r="J32" s="11">
        <f>Modes!I4*'Factoring table'!$F$5</f>
        <v>101.23200000000001</v>
      </c>
      <c r="K32" s="11">
        <f>Modes!J4*'Factoring table'!$F$5</f>
        <v>1229.8320000000001</v>
      </c>
      <c r="L32" s="11">
        <f>Modes!K4*'Factoring table'!$F$5</f>
        <v>7.8660000000000005</v>
      </c>
      <c r="M32" s="11">
        <f>Modes!L4*'Factoring table'!$F$5</f>
        <v>0.34200000000000003</v>
      </c>
      <c r="N32" s="11">
        <f>Modes!M4*'Factoring table'!$F$5</f>
        <v>0.34200000000000003</v>
      </c>
      <c r="P32">
        <v>2</v>
      </c>
      <c r="Q32" s="11">
        <f>Modes!C18*'Factoring table'!$F$5</f>
        <v>1586.1960000000001</v>
      </c>
      <c r="R32" s="11">
        <f>Modes!D18*'Factoring table'!$F$5</f>
        <v>106055.22600000001</v>
      </c>
      <c r="S32" s="11">
        <f>Modes!E18*'Factoring table'!$F$5</f>
        <v>8.8920000000000012</v>
      </c>
      <c r="T32" s="11">
        <f>Modes!F18*'Factoring table'!$F$5</f>
        <v>9607.8060000000005</v>
      </c>
      <c r="U32" s="11">
        <f>Modes!G18*'Factoring table'!$F$5</f>
        <v>12.312000000000001</v>
      </c>
      <c r="V32" s="11">
        <f>Modes!H18*'Factoring table'!$F$5</f>
        <v>341.31600000000003</v>
      </c>
      <c r="W32" s="11">
        <f>Modes!I18*'Factoring table'!$F$5</f>
        <v>11.628</v>
      </c>
      <c r="X32" s="11">
        <f>Modes!J18*'Factoring table'!$F$5</f>
        <v>209.98800000000003</v>
      </c>
      <c r="Y32" s="11">
        <f>Modes!K18*'Factoring table'!$F$5</f>
        <v>0.68400000000000005</v>
      </c>
      <c r="Z32" s="11">
        <f>Modes!L18*'Factoring table'!$F$5</f>
        <v>0</v>
      </c>
      <c r="AA32" s="11">
        <f>Modes!M18*'Factoring table'!$F$5</f>
        <v>0</v>
      </c>
      <c r="AC32">
        <v>2</v>
      </c>
      <c r="AD32" s="11">
        <f>Modes!C32*'Factoring table'!$F$5</f>
        <v>1826.9640000000002</v>
      </c>
      <c r="AE32" s="11">
        <f>Modes!D32*'Factoring table'!$F$5</f>
        <v>121426.75800000002</v>
      </c>
      <c r="AF32" s="11">
        <f>Modes!E32*'Factoring table'!$F$5</f>
        <v>9.5760000000000005</v>
      </c>
      <c r="AG32" s="11">
        <f>Modes!F32*'Factoring table'!$F$5</f>
        <v>11043.18</v>
      </c>
      <c r="AH32" s="11">
        <f>Modes!G32*'Factoring table'!$F$5</f>
        <v>10.944000000000001</v>
      </c>
      <c r="AI32" s="11">
        <f>Modes!H32*'Factoring table'!$F$5</f>
        <v>418.95000000000005</v>
      </c>
      <c r="AJ32" s="11">
        <f>Modes!I32*'Factoring table'!$F$5</f>
        <v>19.836000000000002</v>
      </c>
      <c r="AK32" s="11">
        <f>Modes!J32*'Factoring table'!$F$5</f>
        <v>219.22200000000001</v>
      </c>
      <c r="AL32" s="11">
        <f>Modes!K32*'Factoring table'!$F$5</f>
        <v>0.34200000000000003</v>
      </c>
      <c r="AM32" s="11">
        <f>Modes!L32*'Factoring table'!$F$5</f>
        <v>0</v>
      </c>
      <c r="AN32" s="11">
        <f>Modes!M32*'Factoring table'!$F$5</f>
        <v>0</v>
      </c>
    </row>
    <row r="33" spans="3:40" ht="15" thickBot="1" x14ac:dyDescent="0.35">
      <c r="C33">
        <v>3</v>
      </c>
      <c r="D33" s="11">
        <f>Modes!C5*'Factoring table'!$F$5</f>
        <v>54.720000000000006</v>
      </c>
      <c r="E33" s="11">
        <f>Modes!D5*'Factoring table'!$F$5</f>
        <v>4112.8920000000007</v>
      </c>
      <c r="F33" s="11">
        <f>Modes!E5*'Factoring table'!$F$5</f>
        <v>21792.582000000002</v>
      </c>
      <c r="G33" s="11">
        <f>Modes!F5*'Factoring table'!$F$5</f>
        <v>460.67400000000004</v>
      </c>
      <c r="H33" s="11">
        <f>Modes!G5*'Factoring table'!$F$5</f>
        <v>22186.566000000003</v>
      </c>
      <c r="I33" s="11">
        <f>Modes!H5*'Factoring table'!$F$5</f>
        <v>0.34200000000000003</v>
      </c>
      <c r="J33" s="11">
        <f>Modes!I5*'Factoring table'!$F$5</f>
        <v>0</v>
      </c>
      <c r="K33" s="11">
        <f>Modes!J5*'Factoring table'!$F$5</f>
        <v>6793.4880000000003</v>
      </c>
      <c r="L33" s="11">
        <f>Modes!K5*'Factoring table'!$F$5</f>
        <v>0.34200000000000003</v>
      </c>
      <c r="M33" s="11">
        <f>Modes!L5*'Factoring table'!$F$5</f>
        <v>0.34200000000000003</v>
      </c>
      <c r="N33" s="11">
        <f>Modes!M5*'Factoring table'!$F$5</f>
        <v>0.34200000000000003</v>
      </c>
      <c r="P33">
        <v>3</v>
      </c>
      <c r="Q33" s="11">
        <f>Modes!C19*'Factoring table'!$F$5</f>
        <v>8.2080000000000002</v>
      </c>
      <c r="R33" s="11">
        <f>Modes!D19*'Factoring table'!$F$5</f>
        <v>641.5920000000001</v>
      </c>
      <c r="S33" s="11">
        <f>Modes!E19*'Factoring table'!$F$5</f>
        <v>3413.5020000000004</v>
      </c>
      <c r="T33" s="11">
        <f>Modes!F19*'Factoring table'!$F$5</f>
        <v>67.032000000000011</v>
      </c>
      <c r="U33" s="11">
        <f>Modes!G19*'Factoring table'!$F$5</f>
        <v>3531.8340000000003</v>
      </c>
      <c r="V33" s="11">
        <f>Modes!H19*'Factoring table'!$F$5</f>
        <v>0</v>
      </c>
      <c r="W33" s="11">
        <f>Modes!I19*'Factoring table'!$F$5</f>
        <v>0.34200000000000003</v>
      </c>
      <c r="X33" s="11">
        <f>Modes!J19*'Factoring table'!$F$5</f>
        <v>1068.4080000000001</v>
      </c>
      <c r="Y33" s="11">
        <f>Modes!K19*'Factoring table'!$F$5</f>
        <v>0</v>
      </c>
      <c r="Z33" s="11">
        <f>Modes!L19*'Factoring table'!$F$5</f>
        <v>0</v>
      </c>
      <c r="AA33" s="11">
        <f>Modes!M19*'Factoring table'!$F$5</f>
        <v>0</v>
      </c>
      <c r="AC33">
        <v>3</v>
      </c>
      <c r="AD33" s="11">
        <f>Modes!C33*'Factoring table'!$F$5</f>
        <v>5.4720000000000004</v>
      </c>
      <c r="AE33" s="11">
        <f>Modes!D33*'Factoring table'!$F$5</f>
        <v>747.95400000000006</v>
      </c>
      <c r="AF33" s="11">
        <f>Modes!E33*'Factoring table'!$F$5</f>
        <v>3924.7920000000004</v>
      </c>
      <c r="AG33" s="11">
        <f>Modes!F33*'Factoring table'!$F$5</f>
        <v>82.76400000000001</v>
      </c>
      <c r="AH33" s="11">
        <f>Modes!G33*'Factoring table'!$F$5</f>
        <v>4067.0640000000003</v>
      </c>
      <c r="AI33" s="11">
        <f>Modes!H33*'Factoring table'!$F$5</f>
        <v>0</v>
      </c>
      <c r="AJ33" s="11">
        <f>Modes!I33*'Factoring table'!$F$5</f>
        <v>0</v>
      </c>
      <c r="AK33" s="11">
        <f>Modes!J33*'Factoring table'!$F$5</f>
        <v>1250.6940000000002</v>
      </c>
      <c r="AL33" s="11">
        <f>Modes!K33*'Factoring table'!$F$5</f>
        <v>0</v>
      </c>
      <c r="AM33" s="11">
        <f>Modes!L33*'Factoring table'!$F$5</f>
        <v>0</v>
      </c>
      <c r="AN33" s="11">
        <f>Modes!M33*'Factoring table'!$F$5</f>
        <v>0</v>
      </c>
    </row>
    <row r="34" spans="3:40" ht="15" thickBot="1" x14ac:dyDescent="0.35">
      <c r="C34">
        <v>4</v>
      </c>
      <c r="D34" s="11">
        <f>Modes!C6*'Factoring table'!$F$5</f>
        <v>209.304</v>
      </c>
      <c r="E34" s="11">
        <f>Modes!D6*'Factoring table'!$F$5</f>
        <v>154826.478</v>
      </c>
      <c r="F34" s="11">
        <f>Modes!E6*'Factoring table'!$F$5</f>
        <v>11.628</v>
      </c>
      <c r="G34" s="11">
        <f>Modes!F6*'Factoring table'!$F$5</f>
        <v>126957.92400000001</v>
      </c>
      <c r="H34" s="11">
        <f>Modes!G6*'Factoring table'!$F$5</f>
        <v>278.73</v>
      </c>
      <c r="I34" s="11">
        <f>Modes!H6*'Factoring table'!$F$5</f>
        <v>1678.1940000000002</v>
      </c>
      <c r="J34" s="11">
        <f>Modes!I6*'Factoring table'!$F$5</f>
        <v>101443.01400000001</v>
      </c>
      <c r="K34" s="11">
        <f>Modes!J6*'Factoring table'!$F$5</f>
        <v>26.334000000000003</v>
      </c>
      <c r="L34" s="11">
        <f>Modes!K6*'Factoring table'!$F$5</f>
        <v>0.34200000000000003</v>
      </c>
      <c r="M34" s="11">
        <f>Modes!L6*'Factoring table'!$F$5</f>
        <v>0.34200000000000003</v>
      </c>
      <c r="N34" s="11">
        <f>Modes!M6*'Factoring table'!$F$5</f>
        <v>0</v>
      </c>
      <c r="P34">
        <v>4</v>
      </c>
      <c r="Q34" s="11">
        <f>Modes!C20*'Factoring table'!$F$5</f>
        <v>36.252000000000002</v>
      </c>
      <c r="R34" s="11">
        <f>Modes!D20*'Factoring table'!$F$5</f>
        <v>24519.006000000001</v>
      </c>
      <c r="S34" s="11">
        <f>Modes!E20*'Factoring table'!$F$5</f>
        <v>1.3680000000000001</v>
      </c>
      <c r="T34" s="11">
        <f>Modes!F20*'Factoring table'!$F$5</f>
        <v>20042.91</v>
      </c>
      <c r="U34" s="11">
        <f>Modes!G20*'Factoring table'!$F$5</f>
        <v>47.538000000000004</v>
      </c>
      <c r="V34" s="11">
        <f>Modes!H20*'Factoring table'!$F$5</f>
        <v>268.81200000000001</v>
      </c>
      <c r="W34" s="11">
        <f>Modes!I20*'Factoring table'!$F$5</f>
        <v>15996.024000000001</v>
      </c>
      <c r="X34" s="11">
        <f>Modes!J20*'Factoring table'!$F$5</f>
        <v>4.7880000000000003</v>
      </c>
      <c r="Y34" s="11">
        <f>Modes!K20*'Factoring table'!$F$5</f>
        <v>0</v>
      </c>
      <c r="Z34" s="11">
        <f>Modes!L20*'Factoring table'!$F$5</f>
        <v>0</v>
      </c>
      <c r="AA34" s="11">
        <f>Modes!M20*'Factoring table'!$F$5</f>
        <v>0.34200000000000003</v>
      </c>
      <c r="AC34">
        <v>4</v>
      </c>
      <c r="AD34" s="11">
        <f>Modes!C34*'Factoring table'!$F$5</f>
        <v>40.698</v>
      </c>
      <c r="AE34" s="11">
        <f>Modes!D34*'Factoring table'!$F$5</f>
        <v>28118.214000000004</v>
      </c>
      <c r="AF34" s="11">
        <f>Modes!E34*'Factoring table'!$F$5</f>
        <v>2.052</v>
      </c>
      <c r="AG34" s="11">
        <f>Modes!F34*'Factoring table'!$F$5</f>
        <v>22901.688000000002</v>
      </c>
      <c r="AH34" s="11">
        <f>Modes!G34*'Factoring table'!$F$5</f>
        <v>50.616000000000007</v>
      </c>
      <c r="AI34" s="11">
        <f>Modes!H34*'Factoring table'!$F$5</f>
        <v>298.22400000000005</v>
      </c>
      <c r="AJ34" s="11">
        <f>Modes!I34*'Factoring table'!$F$5</f>
        <v>18384.552</v>
      </c>
      <c r="AK34" s="11">
        <f>Modes!J34*'Factoring table'!$F$5</f>
        <v>3.7620000000000005</v>
      </c>
      <c r="AL34" s="11">
        <f>Modes!K34*'Factoring table'!$F$5</f>
        <v>0</v>
      </c>
      <c r="AM34" s="11">
        <f>Modes!L34*'Factoring table'!$F$5</f>
        <v>0</v>
      </c>
      <c r="AN34" s="11">
        <f>Modes!M34*'Factoring table'!$F$5</f>
        <v>0</v>
      </c>
    </row>
    <row r="35" spans="3:40" ht="15" thickBot="1" x14ac:dyDescent="0.35">
      <c r="C35">
        <v>5</v>
      </c>
      <c r="D35" s="11">
        <f>Modes!C7*'Factoring table'!$F$5</f>
        <v>160.39800000000002</v>
      </c>
      <c r="E35" s="11">
        <f>Modes!D7*'Factoring table'!$F$5</f>
        <v>10190.916000000001</v>
      </c>
      <c r="F35" s="11">
        <f>Modes!E7*'Factoring table'!$F$5</f>
        <v>44027.028000000006</v>
      </c>
      <c r="G35" s="11">
        <f>Modes!F7*'Factoring table'!$F$5</f>
        <v>10138.932000000001</v>
      </c>
      <c r="H35" s="11">
        <f>Modes!G7*'Factoring table'!$F$5</f>
        <v>16566.138000000003</v>
      </c>
      <c r="I35" s="11">
        <f>Modes!H7*'Factoring table'!$F$5</f>
        <v>8.2080000000000002</v>
      </c>
      <c r="J35" s="11">
        <f>Modes!I7*'Factoring table'!$F$5</f>
        <v>5.8140000000000001</v>
      </c>
      <c r="K35" s="11">
        <f>Modes!J7*'Factoring table'!$F$5</f>
        <v>6169.3380000000006</v>
      </c>
      <c r="L35" s="11">
        <f>Modes!K7*'Factoring table'!$F$5</f>
        <v>0.68400000000000005</v>
      </c>
      <c r="M35" s="11">
        <f>Modes!L7*'Factoring table'!$F$5</f>
        <v>0.34200000000000003</v>
      </c>
      <c r="N35" s="11">
        <f>Modes!M7*'Factoring table'!$F$5</f>
        <v>0</v>
      </c>
      <c r="P35">
        <v>5</v>
      </c>
      <c r="Q35" s="11">
        <f>Modes!C21*'Factoring table'!$F$5</f>
        <v>19.494</v>
      </c>
      <c r="R35" s="11">
        <f>Modes!D21*'Factoring table'!$F$5</f>
        <v>1622.1060000000002</v>
      </c>
      <c r="S35" s="11">
        <f>Modes!E21*'Factoring table'!$F$5</f>
        <v>6910.4520000000002</v>
      </c>
      <c r="T35" s="11">
        <f>Modes!F21*'Factoring table'!$F$5</f>
        <v>1598.8500000000001</v>
      </c>
      <c r="U35" s="11">
        <f>Modes!G21*'Factoring table'!$F$5</f>
        <v>2618.6940000000004</v>
      </c>
      <c r="V35" s="11">
        <f>Modes!H21*'Factoring table'!$F$5</f>
        <v>1.026</v>
      </c>
      <c r="W35" s="11">
        <f>Modes!I21*'Factoring table'!$F$5</f>
        <v>0.34200000000000003</v>
      </c>
      <c r="X35" s="11">
        <f>Modes!J21*'Factoring table'!$F$5</f>
        <v>970.59600000000012</v>
      </c>
      <c r="Y35" s="11">
        <f>Modes!K21*'Factoring table'!$F$5</f>
        <v>0</v>
      </c>
      <c r="Z35" s="11">
        <f>Modes!L21*'Factoring table'!$F$5</f>
        <v>0</v>
      </c>
      <c r="AA35" s="11">
        <f>Modes!M21*'Factoring table'!$F$5</f>
        <v>0.34200000000000003</v>
      </c>
      <c r="AC35">
        <v>5</v>
      </c>
      <c r="AD35" s="11">
        <f>Modes!C35*'Factoring table'!$F$5</f>
        <v>27.018000000000001</v>
      </c>
      <c r="AE35" s="11">
        <f>Modes!D35*'Factoring table'!$F$5</f>
        <v>1810.89</v>
      </c>
      <c r="AF35" s="11">
        <f>Modes!E35*'Factoring table'!$F$5</f>
        <v>8087.2740000000003</v>
      </c>
      <c r="AG35" s="11">
        <f>Modes!F35*'Factoring table'!$F$5</f>
        <v>1888.8660000000002</v>
      </c>
      <c r="AH35" s="11">
        <f>Modes!G35*'Factoring table'!$F$5</f>
        <v>3020.5440000000003</v>
      </c>
      <c r="AI35" s="11">
        <f>Modes!H35*'Factoring table'!$F$5</f>
        <v>2.052</v>
      </c>
      <c r="AJ35" s="11">
        <f>Modes!I35*'Factoring table'!$F$5</f>
        <v>2.052</v>
      </c>
      <c r="AK35" s="11">
        <f>Modes!J35*'Factoring table'!$F$5</f>
        <v>1159.3800000000001</v>
      </c>
      <c r="AL35" s="11">
        <f>Modes!K35*'Factoring table'!$F$5</f>
        <v>0.34200000000000003</v>
      </c>
      <c r="AM35" s="11">
        <f>Modes!L35*'Factoring table'!$F$5</f>
        <v>0</v>
      </c>
      <c r="AN35" s="11">
        <f>Modes!M35*'Factoring table'!$F$5</f>
        <v>0</v>
      </c>
    </row>
    <row r="36" spans="3:40" ht="15" thickBot="1" x14ac:dyDescent="0.35">
      <c r="C36">
        <v>6</v>
      </c>
      <c r="D36" s="11">
        <f>Modes!C8*'Factoring table'!$F$5</f>
        <v>6.4980000000000002</v>
      </c>
      <c r="E36" s="11">
        <f>Modes!D8*'Factoring table'!$F$5</f>
        <v>92.34</v>
      </c>
      <c r="F36" s="11">
        <f>Modes!E8*'Factoring table'!$F$5</f>
        <v>0</v>
      </c>
      <c r="G36" s="11">
        <f>Modes!F8*'Factoring table'!$F$5</f>
        <v>28.728000000000002</v>
      </c>
      <c r="H36" s="11">
        <f>Modes!G8*'Factoring table'!$F$5</f>
        <v>0.34200000000000003</v>
      </c>
      <c r="I36" s="11">
        <f>Modes!H8*'Factoring table'!$F$5</f>
        <v>535157.49600000004</v>
      </c>
      <c r="J36" s="11">
        <f>Modes!I8*'Factoring table'!$F$5</f>
        <v>193.572</v>
      </c>
      <c r="K36" s="11">
        <f>Modes!J8*'Factoring table'!$F$5</f>
        <v>0.34200000000000003</v>
      </c>
      <c r="L36" s="11">
        <f>Modes!K8*'Factoring table'!$F$5</f>
        <v>0.34200000000000003</v>
      </c>
      <c r="M36" s="11">
        <f>Modes!L8*'Factoring table'!$F$5</f>
        <v>0.34200000000000003</v>
      </c>
      <c r="N36" s="11">
        <f>Modes!M8*'Factoring table'!$F$5</f>
        <v>0</v>
      </c>
      <c r="P36">
        <v>6</v>
      </c>
      <c r="Q36" s="11">
        <f>Modes!C22*'Factoring table'!$F$5</f>
        <v>1.3680000000000001</v>
      </c>
      <c r="R36" s="11">
        <f>Modes!D22*'Factoring table'!$F$5</f>
        <v>15.39</v>
      </c>
      <c r="S36" s="11">
        <f>Modes!E22*'Factoring table'!$F$5</f>
        <v>0</v>
      </c>
      <c r="T36" s="11">
        <f>Modes!F22*'Factoring table'!$F$5</f>
        <v>3.7620000000000005</v>
      </c>
      <c r="U36" s="11">
        <f>Modes!G22*'Factoring table'!$F$5</f>
        <v>0</v>
      </c>
      <c r="V36" s="11">
        <f>Modes!H22*'Factoring table'!$F$5</f>
        <v>84726.396000000008</v>
      </c>
      <c r="W36" s="11">
        <f>Modes!I22*'Factoring table'!$F$5</f>
        <v>30.438000000000002</v>
      </c>
      <c r="X36" s="11">
        <f>Modes!J22*'Factoring table'!$F$5</f>
        <v>0</v>
      </c>
      <c r="Y36" s="11">
        <f>Modes!K22*'Factoring table'!$F$5</f>
        <v>0</v>
      </c>
      <c r="Z36" s="11">
        <f>Modes!L22*'Factoring table'!$F$5</f>
        <v>0</v>
      </c>
      <c r="AA36" s="11">
        <f>Modes!M22*'Factoring table'!$F$5</f>
        <v>0.34200000000000003</v>
      </c>
      <c r="AC36">
        <v>6</v>
      </c>
      <c r="AD36" s="11">
        <f>Modes!C36*'Factoring table'!$F$5</f>
        <v>1.3680000000000001</v>
      </c>
      <c r="AE36" s="11">
        <f>Modes!D36*'Factoring table'!$F$5</f>
        <v>14.364000000000001</v>
      </c>
      <c r="AF36" s="11">
        <f>Modes!E36*'Factoring table'!$F$5</f>
        <v>0.34200000000000003</v>
      </c>
      <c r="AG36" s="11">
        <f>Modes!F36*'Factoring table'!$F$5</f>
        <v>4.7880000000000003</v>
      </c>
      <c r="AH36" s="11">
        <f>Modes!G36*'Factoring table'!$F$5</f>
        <v>0</v>
      </c>
      <c r="AI36" s="11">
        <f>Modes!H36*'Factoring table'!$F$5</f>
        <v>97048.314000000013</v>
      </c>
      <c r="AJ36" s="11">
        <f>Modes!I36*'Factoring table'!$F$5</f>
        <v>43.092000000000006</v>
      </c>
      <c r="AK36" s="11">
        <f>Modes!J36*'Factoring table'!$F$5</f>
        <v>0</v>
      </c>
      <c r="AL36" s="11">
        <f>Modes!K36*'Factoring table'!$F$5</f>
        <v>0</v>
      </c>
      <c r="AM36" s="11">
        <f>Modes!L36*'Factoring table'!$F$5</f>
        <v>0</v>
      </c>
      <c r="AN36" s="11">
        <f>Modes!M36*'Factoring table'!$F$5</f>
        <v>0</v>
      </c>
    </row>
    <row r="37" spans="3:40" ht="15" thickBot="1" x14ac:dyDescent="0.35">
      <c r="C37">
        <v>7</v>
      </c>
      <c r="D37" s="11">
        <f>Modes!C9*'Factoring table'!$F$5</f>
        <v>3.7620000000000005</v>
      </c>
      <c r="E37" s="11">
        <f>Modes!D9*'Factoring table'!$F$5</f>
        <v>579.69000000000005</v>
      </c>
      <c r="F37" s="11">
        <f>Modes!E9*'Factoring table'!$F$5</f>
        <v>0.34200000000000003</v>
      </c>
      <c r="G37" s="11">
        <f>Modes!F9*'Factoring table'!$F$5</f>
        <v>157570.68600000002</v>
      </c>
      <c r="H37" s="11">
        <f>Modes!G9*'Factoring table'!$F$5</f>
        <v>0.34200000000000003</v>
      </c>
      <c r="I37" s="11">
        <f>Modes!H9*'Factoring table'!$F$5</f>
        <v>28099.404000000002</v>
      </c>
      <c r="J37" s="11">
        <f>Modes!I9*'Factoring table'!$F$5</f>
        <v>56583.216000000008</v>
      </c>
      <c r="K37" s="11">
        <f>Modes!J9*'Factoring table'!$F$5</f>
        <v>0.68400000000000005</v>
      </c>
      <c r="L37" s="11">
        <f>Modes!K9*'Factoring table'!$F$5</f>
        <v>0.34200000000000003</v>
      </c>
      <c r="M37" s="11">
        <f>Modes!L9*'Factoring table'!$F$5</f>
        <v>0.34200000000000003</v>
      </c>
      <c r="N37" s="11">
        <f>Modes!M9*'Factoring table'!$F$5</f>
        <v>0</v>
      </c>
      <c r="P37">
        <v>7</v>
      </c>
      <c r="Q37" s="11">
        <f>Modes!C23*'Factoring table'!$F$5</f>
        <v>0.68400000000000005</v>
      </c>
      <c r="R37" s="11">
        <f>Modes!D23*'Factoring table'!$F$5</f>
        <v>89.604000000000013</v>
      </c>
      <c r="S37" s="11">
        <f>Modes!E23*'Factoring table'!$F$5</f>
        <v>0</v>
      </c>
      <c r="T37" s="11">
        <f>Modes!F23*'Factoring table'!$F$5</f>
        <v>24875.712000000003</v>
      </c>
      <c r="U37" s="11">
        <f>Modes!G23*'Factoring table'!$F$5</f>
        <v>0</v>
      </c>
      <c r="V37" s="11">
        <f>Modes!H23*'Factoring table'!$F$5</f>
        <v>4389.2280000000001</v>
      </c>
      <c r="W37" s="11">
        <f>Modes!I23*'Factoring table'!$F$5</f>
        <v>8972.0280000000002</v>
      </c>
      <c r="X37" s="11">
        <f>Modes!J23*'Factoring table'!$F$5</f>
        <v>0</v>
      </c>
      <c r="Y37" s="11">
        <f>Modes!K23*'Factoring table'!$F$5</f>
        <v>0</v>
      </c>
      <c r="Z37" s="11">
        <f>Modes!L23*'Factoring table'!$F$5</f>
        <v>0</v>
      </c>
      <c r="AA37" s="11">
        <f>Modes!M23*'Factoring table'!$F$5</f>
        <v>0.34200000000000003</v>
      </c>
      <c r="AC37">
        <v>7</v>
      </c>
      <c r="AD37" s="11">
        <f>Modes!C37*'Factoring table'!$F$5</f>
        <v>1.026</v>
      </c>
      <c r="AE37" s="11">
        <f>Modes!D37*'Factoring table'!$F$5</f>
        <v>110.80800000000001</v>
      </c>
      <c r="AF37" s="11">
        <f>Modes!E37*'Factoring table'!$F$5</f>
        <v>0</v>
      </c>
      <c r="AG37" s="11">
        <f>Modes!F37*'Factoring table'!$F$5</f>
        <v>28626.084000000003</v>
      </c>
      <c r="AH37" s="11">
        <f>Modes!G37*'Factoring table'!$F$5</f>
        <v>0</v>
      </c>
      <c r="AI37" s="11">
        <f>Modes!H37*'Factoring table'!$F$5</f>
        <v>5056.8120000000008</v>
      </c>
      <c r="AJ37" s="11">
        <f>Modes!I37*'Factoring table'!$F$5</f>
        <v>10274.706</v>
      </c>
      <c r="AK37" s="11">
        <f>Modes!J37*'Factoring table'!$F$5</f>
        <v>0</v>
      </c>
      <c r="AL37" s="11">
        <f>Modes!K37*'Factoring table'!$F$5</f>
        <v>0</v>
      </c>
      <c r="AM37" s="11">
        <f>Modes!L37*'Factoring table'!$F$5</f>
        <v>0</v>
      </c>
      <c r="AN37" s="11">
        <f>Modes!M37*'Factoring table'!$F$5</f>
        <v>0</v>
      </c>
    </row>
    <row r="38" spans="3:40" ht="15" thickBot="1" x14ac:dyDescent="0.35">
      <c r="C38">
        <v>8</v>
      </c>
      <c r="D38" s="11">
        <f>Modes!C10*'Factoring table'!$F$5</f>
        <v>10621.152</v>
      </c>
      <c r="E38" s="11">
        <f>Modes!D10*'Factoring table'!$F$5</f>
        <v>115697.57400000001</v>
      </c>
      <c r="F38" s="11">
        <f>Modes!E10*'Factoring table'!$F$5</f>
        <v>16745.688000000002</v>
      </c>
      <c r="G38" s="11">
        <f>Modes!F10*'Factoring table'!$F$5</f>
        <v>640.22400000000005</v>
      </c>
      <c r="H38" s="11">
        <f>Modes!G10*'Factoring table'!$F$5</f>
        <v>3460.0140000000001</v>
      </c>
      <c r="I38" s="11">
        <f>Modes!H10*'Factoring table'!$F$5</f>
        <v>111.834</v>
      </c>
      <c r="J38" s="11">
        <f>Modes!I10*'Factoring table'!$F$5</f>
        <v>2.7360000000000002</v>
      </c>
      <c r="K38" s="11">
        <f>Modes!J10*'Factoring table'!$F$5</f>
        <v>348923.79000000004</v>
      </c>
      <c r="L38" s="11">
        <f>Modes!K10*'Factoring table'!$F$5</f>
        <v>24.624000000000002</v>
      </c>
      <c r="M38" s="11">
        <f>Modes!L10*'Factoring table'!$F$5</f>
        <v>0.34200000000000003</v>
      </c>
      <c r="N38" s="11">
        <f>Modes!M10*'Factoring table'!$F$5</f>
        <v>5.1300000000000008</v>
      </c>
      <c r="P38">
        <v>8</v>
      </c>
      <c r="Q38" s="11">
        <f>Modes!C24*'Factoring table'!$F$5</f>
        <v>1689.48</v>
      </c>
      <c r="R38" s="11">
        <f>Modes!D24*'Factoring table'!$F$5</f>
        <v>18259.38</v>
      </c>
      <c r="S38" s="11">
        <f>Modes!E24*'Factoring table'!$F$5</f>
        <v>2650.1580000000004</v>
      </c>
      <c r="T38" s="11">
        <f>Modes!F24*'Factoring table'!$F$5</f>
        <v>109.44000000000001</v>
      </c>
      <c r="U38" s="11">
        <f>Modes!G24*'Factoring table'!$F$5</f>
        <v>529.07400000000007</v>
      </c>
      <c r="V38" s="11">
        <f>Modes!H24*'Factoring table'!$F$5</f>
        <v>21.204000000000001</v>
      </c>
      <c r="W38" s="11">
        <f>Modes!I24*'Factoring table'!$F$5</f>
        <v>1.026</v>
      </c>
      <c r="X38" s="11">
        <f>Modes!J24*'Factoring table'!$F$5</f>
        <v>55336.284000000007</v>
      </c>
      <c r="Y38" s="11">
        <f>Modes!K24*'Factoring table'!$F$5</f>
        <v>8.5500000000000007</v>
      </c>
      <c r="Z38" s="11">
        <f>Modes!L24*'Factoring table'!$F$5</f>
        <v>0</v>
      </c>
      <c r="AA38" s="11">
        <f>Modes!M24*'Factoring table'!$F$5</f>
        <v>0.34200000000000003</v>
      </c>
      <c r="AC38">
        <v>8</v>
      </c>
      <c r="AD38" s="11">
        <f>Modes!C38*'Factoring table'!$F$5</f>
        <v>1923.0660000000003</v>
      </c>
      <c r="AE38" s="11">
        <f>Modes!D38*'Factoring table'!$F$5</f>
        <v>21045.654000000002</v>
      </c>
      <c r="AF38" s="11">
        <f>Modes!E38*'Factoring table'!$F$5</f>
        <v>3020.2020000000002</v>
      </c>
      <c r="AG38" s="11">
        <f>Modes!F38*'Factoring table'!$F$5</f>
        <v>106.36200000000001</v>
      </c>
      <c r="AH38" s="11">
        <f>Modes!G38*'Factoring table'!$F$5</f>
        <v>638.51400000000001</v>
      </c>
      <c r="AI38" s="11">
        <f>Modes!H38*'Factoring table'!$F$5</f>
        <v>19.494</v>
      </c>
      <c r="AJ38" s="11">
        <f>Modes!I38*'Factoring table'!$F$5</f>
        <v>1.026</v>
      </c>
      <c r="AK38" s="11">
        <f>Modes!J38*'Factoring table'!$F$5</f>
        <v>63393.804000000004</v>
      </c>
      <c r="AL38" s="11">
        <f>Modes!K38*'Factoring table'!$F$5</f>
        <v>4.4460000000000006</v>
      </c>
      <c r="AM38" s="11">
        <f>Modes!L38*'Factoring table'!$F$5</f>
        <v>0</v>
      </c>
      <c r="AN38" s="11">
        <f>Modes!M38*'Factoring table'!$F$5</f>
        <v>1.026</v>
      </c>
    </row>
    <row r="39" spans="3:40" ht="15" thickBot="1" x14ac:dyDescent="0.35">
      <c r="C39">
        <v>9</v>
      </c>
      <c r="D39" s="11">
        <f>Modes!C11*'Factoring table'!$F$5</f>
        <v>11673.828000000001</v>
      </c>
      <c r="E39" s="11">
        <f>Modes!D11*'Factoring table'!$F$5</f>
        <v>14031.918000000001</v>
      </c>
      <c r="F39" s="11">
        <f>Modes!E11*'Factoring table'!$F$5</f>
        <v>102.25800000000001</v>
      </c>
      <c r="G39" s="11">
        <f>Modes!F11*'Factoring table'!$F$5</f>
        <v>261.97200000000004</v>
      </c>
      <c r="H39" s="11">
        <f>Modes!G11*'Factoring table'!$F$5</f>
        <v>4.1040000000000001</v>
      </c>
      <c r="I39" s="11">
        <f>Modes!H11*'Factoring table'!$F$5</f>
        <v>274.28400000000005</v>
      </c>
      <c r="J39" s="11">
        <f>Modes!I11*'Factoring table'!$F$5</f>
        <v>8.5500000000000007</v>
      </c>
      <c r="K39" s="11">
        <f>Modes!J11*'Factoring table'!$F$5</f>
        <v>8566.4160000000011</v>
      </c>
      <c r="L39" s="11">
        <f>Modes!K11*'Factoring table'!$F$5</f>
        <v>55.062000000000005</v>
      </c>
      <c r="M39" s="11">
        <f>Modes!L11*'Factoring table'!$F$5</f>
        <v>1020.5280000000001</v>
      </c>
      <c r="N39" s="11">
        <f>Modes!M11*'Factoring table'!$F$5</f>
        <v>40944.924000000006</v>
      </c>
      <c r="P39">
        <v>9</v>
      </c>
      <c r="Q39" s="11">
        <f>Modes!C25*'Factoring table'!$F$5</f>
        <v>1831.41</v>
      </c>
      <c r="R39" s="11">
        <f>Modes!D25*'Factoring table'!$F$5</f>
        <v>2228.4720000000002</v>
      </c>
      <c r="S39" s="11">
        <f>Modes!E25*'Factoring table'!$F$5</f>
        <v>17.442</v>
      </c>
      <c r="T39" s="11">
        <f>Modes!F25*'Factoring table'!$F$5</f>
        <v>39.672000000000004</v>
      </c>
      <c r="U39" s="11">
        <f>Modes!G25*'Factoring table'!$F$5</f>
        <v>0.34200000000000003</v>
      </c>
      <c r="V39" s="11">
        <f>Modes!H25*'Factoring table'!$F$5</f>
        <v>45.486000000000004</v>
      </c>
      <c r="W39" s="11">
        <f>Modes!I25*'Factoring table'!$F$5</f>
        <v>0.68400000000000005</v>
      </c>
      <c r="X39" s="11">
        <f>Modes!J25*'Factoring table'!$F$5</f>
        <v>1346.796</v>
      </c>
      <c r="Y39" s="11">
        <f>Modes!K25*'Factoring table'!$F$5</f>
        <v>8.5500000000000007</v>
      </c>
      <c r="Z39" s="11">
        <f>Modes!L25*'Factoring table'!$F$5</f>
        <v>171.68400000000003</v>
      </c>
      <c r="AA39" s="11">
        <f>Modes!M25*'Factoring table'!$F$5</f>
        <v>6512.3640000000005</v>
      </c>
      <c r="AC39">
        <v>9</v>
      </c>
      <c r="AD39" s="11">
        <f>Modes!C39*'Factoring table'!$F$5</f>
        <v>2107.7460000000001</v>
      </c>
      <c r="AE39" s="11">
        <f>Modes!D39*'Factoring table'!$F$5</f>
        <v>2576.6280000000002</v>
      </c>
      <c r="AF39" s="11">
        <f>Modes!E39*'Factoring table'!$F$5</f>
        <v>15.732000000000001</v>
      </c>
      <c r="AG39" s="11">
        <f>Modes!F39*'Factoring table'!$F$5</f>
        <v>44.118000000000002</v>
      </c>
      <c r="AH39" s="11">
        <f>Modes!G39*'Factoring table'!$F$5</f>
        <v>0.34200000000000003</v>
      </c>
      <c r="AI39" s="11">
        <f>Modes!H39*'Factoring table'!$F$5</f>
        <v>51.642000000000003</v>
      </c>
      <c r="AJ39" s="11">
        <f>Modes!I39*'Factoring table'!$F$5</f>
        <v>2.052</v>
      </c>
      <c r="AK39" s="11">
        <f>Modes!J39*'Factoring table'!$F$5</f>
        <v>1562.94</v>
      </c>
      <c r="AL39" s="11">
        <f>Modes!K39*'Factoring table'!$F$5</f>
        <v>11.628</v>
      </c>
      <c r="AM39" s="11">
        <f>Modes!L39*'Factoring table'!$F$5</f>
        <v>190.83600000000001</v>
      </c>
      <c r="AN39" s="11">
        <f>Modes!M39*'Factoring table'!$F$5</f>
        <v>7391.6460000000006</v>
      </c>
    </row>
    <row r="40" spans="3:40" ht="15" thickBot="1" x14ac:dyDescent="0.35">
      <c r="C40">
        <v>10</v>
      </c>
      <c r="D40" s="11">
        <f>Modes!C12*'Factoring table'!$F$5</f>
        <v>53.010000000000005</v>
      </c>
      <c r="E40" s="11">
        <f>Modes!D12*'Factoring table'!$F$5</f>
        <v>5.1300000000000008</v>
      </c>
      <c r="F40" s="11">
        <f>Modes!E12*'Factoring table'!$F$5</f>
        <v>0.34200000000000003</v>
      </c>
      <c r="G40" s="11">
        <f>Modes!F12*'Factoring table'!$F$5</f>
        <v>0.34200000000000003</v>
      </c>
      <c r="H40" s="11">
        <f>Modes!G12*'Factoring table'!$F$5</f>
        <v>0.34200000000000003</v>
      </c>
      <c r="I40" s="11">
        <f>Modes!H12*'Factoring table'!$F$5</f>
        <v>0.34200000000000003</v>
      </c>
      <c r="J40" s="11">
        <f>Modes!I12*'Factoring table'!$F$5</f>
        <v>0.34200000000000003</v>
      </c>
      <c r="K40" s="11">
        <f>Modes!J12*'Factoring table'!$F$5</f>
        <v>0</v>
      </c>
      <c r="L40" s="11">
        <f>Modes!K12*'Factoring table'!$F$5</f>
        <v>12084.228000000001</v>
      </c>
      <c r="M40" s="11">
        <f>Modes!L12*'Factoring table'!$F$5</f>
        <v>81523.566000000006</v>
      </c>
      <c r="N40" s="11">
        <f>Modes!M12*'Factoring table'!$F$5</f>
        <v>2958.6420000000003</v>
      </c>
      <c r="P40">
        <v>10</v>
      </c>
      <c r="Q40" s="11">
        <f>Modes!C26*'Factoring table'!$F$5</f>
        <v>7.1820000000000004</v>
      </c>
      <c r="R40" s="11">
        <f>Modes!D26*'Factoring table'!$F$5</f>
        <v>0.68400000000000005</v>
      </c>
      <c r="S40" s="11">
        <f>Modes!E26*'Factoring table'!$F$5</f>
        <v>0</v>
      </c>
      <c r="T40" s="11">
        <f>Modes!F26*'Factoring table'!$F$5</f>
        <v>0</v>
      </c>
      <c r="U40" s="11">
        <f>Modes!G26*'Factoring table'!$F$5</f>
        <v>0</v>
      </c>
      <c r="V40" s="11">
        <f>Modes!H26*'Factoring table'!$F$5</f>
        <v>0</v>
      </c>
      <c r="W40" s="11">
        <f>Modes!I26*'Factoring table'!$F$5</f>
        <v>0</v>
      </c>
      <c r="X40" s="11">
        <f>Modes!J26*'Factoring table'!$F$5</f>
        <v>0.34200000000000003</v>
      </c>
      <c r="Y40" s="11">
        <f>Modes!K26*'Factoring table'!$F$5</f>
        <v>1853.2980000000002</v>
      </c>
      <c r="Z40" s="11">
        <f>Modes!L26*'Factoring table'!$F$5</f>
        <v>12875.958000000001</v>
      </c>
      <c r="AA40" s="11">
        <f>Modes!M26*'Factoring table'!$F$5</f>
        <v>453.49200000000002</v>
      </c>
      <c r="AC40">
        <v>10</v>
      </c>
      <c r="AD40" s="11">
        <f>Modes!C40*'Factoring table'!$F$5</f>
        <v>8.2080000000000002</v>
      </c>
      <c r="AE40" s="11">
        <f>Modes!D40*'Factoring table'!$F$5</f>
        <v>0.34200000000000003</v>
      </c>
      <c r="AF40" s="11">
        <f>Modes!E40*'Factoring table'!$F$5</f>
        <v>0</v>
      </c>
      <c r="AG40" s="11">
        <f>Modes!F40*'Factoring table'!$F$5</f>
        <v>0</v>
      </c>
      <c r="AH40" s="11">
        <f>Modes!G40*'Factoring table'!$F$5</f>
        <v>0</v>
      </c>
      <c r="AI40" s="11">
        <f>Modes!H40*'Factoring table'!$F$5</f>
        <v>0</v>
      </c>
      <c r="AJ40" s="11">
        <f>Modes!I40*'Factoring table'!$F$5</f>
        <v>0</v>
      </c>
      <c r="AK40" s="11">
        <f>Modes!J40*'Factoring table'!$F$5</f>
        <v>0</v>
      </c>
      <c r="AL40" s="11">
        <f>Modes!K40*'Factoring table'!$F$5</f>
        <v>2125.8720000000003</v>
      </c>
      <c r="AM40" s="11">
        <f>Modes!L40*'Factoring table'!$F$5</f>
        <v>14643.756000000001</v>
      </c>
      <c r="AN40" s="11">
        <f>Modes!M40*'Factoring table'!$F$5</f>
        <v>533.178</v>
      </c>
    </row>
    <row r="41" spans="3:40" x14ac:dyDescent="0.3">
      <c r="C41">
        <v>11</v>
      </c>
      <c r="D41" s="11">
        <f>Modes!C13*'Factoring table'!$F$5</f>
        <v>13441.968000000001</v>
      </c>
      <c r="E41" s="11">
        <f>Modes!D13*'Factoring table'!$F$5</f>
        <v>25.992000000000001</v>
      </c>
      <c r="F41" s="11">
        <f>Modes!E13*'Factoring table'!$F$5</f>
        <v>0</v>
      </c>
      <c r="G41" s="11">
        <f>Modes!F13*'Factoring table'!$F$5</f>
        <v>0.68400000000000005</v>
      </c>
      <c r="H41" s="11">
        <f>Modes!G13*'Factoring table'!$F$5</f>
        <v>0</v>
      </c>
      <c r="I41" s="11">
        <f>Modes!H13*'Factoring table'!$F$5</f>
        <v>1.7100000000000002</v>
      </c>
      <c r="J41" s="11">
        <f>Modes!I13*'Factoring table'!$F$5</f>
        <v>0</v>
      </c>
      <c r="K41" s="11">
        <f>Modes!J13*'Factoring table'!$F$5</f>
        <v>30.438000000000002</v>
      </c>
      <c r="L41" s="11">
        <f>Modes!K13*'Factoring table'!$F$5</f>
        <v>70584.012000000002</v>
      </c>
      <c r="M41" s="11">
        <f>Modes!L13*'Factoring table'!$F$5</f>
        <v>293.09399999999999</v>
      </c>
      <c r="N41" s="11">
        <f>Modes!M13*'Factoring table'!$F$5</f>
        <v>38577.258000000002</v>
      </c>
      <c r="P41">
        <v>11</v>
      </c>
      <c r="Q41" s="11">
        <f>Modes!C27*'Factoring table'!$F$5</f>
        <v>2108.0880000000002</v>
      </c>
      <c r="R41" s="11">
        <f>Modes!D27*'Factoring table'!$F$5</f>
        <v>5.1300000000000008</v>
      </c>
      <c r="S41" s="11">
        <f>Modes!E27*'Factoring table'!$F$5</f>
        <v>0.34200000000000003</v>
      </c>
      <c r="T41" s="11">
        <f>Modes!F27*'Factoring table'!$F$5</f>
        <v>0</v>
      </c>
      <c r="U41" s="11">
        <f>Modes!G27*'Factoring table'!$F$5</f>
        <v>0.34200000000000003</v>
      </c>
      <c r="V41" s="11">
        <f>Modes!H27*'Factoring table'!$F$5</f>
        <v>0.34200000000000003</v>
      </c>
      <c r="W41" s="11">
        <f>Modes!I27*'Factoring table'!$F$5</f>
        <v>0</v>
      </c>
      <c r="X41" s="11">
        <f>Modes!J27*'Factoring table'!$F$5</f>
        <v>5.1300000000000008</v>
      </c>
      <c r="Y41" s="11">
        <f>Modes!K27*'Factoring table'!$F$5</f>
        <v>11129.364000000001</v>
      </c>
      <c r="Z41" s="11">
        <f>Modes!L27*'Factoring table'!$F$5</f>
        <v>46.17</v>
      </c>
      <c r="AA41" s="11">
        <f>Modes!M27*'Factoring table'!$F$5</f>
        <v>6115.6440000000002</v>
      </c>
      <c r="AC41">
        <v>11</v>
      </c>
      <c r="AD41" s="11">
        <f>Modes!C41*'Factoring table'!$F$5</f>
        <v>2428.2000000000003</v>
      </c>
      <c r="AE41" s="11">
        <f>Modes!D41*'Factoring table'!$F$5</f>
        <v>5.1300000000000008</v>
      </c>
      <c r="AF41" s="11">
        <f>Modes!E41*'Factoring table'!$F$5</f>
        <v>0</v>
      </c>
      <c r="AG41" s="11">
        <f>Modes!F41*'Factoring table'!$F$5</f>
        <v>0</v>
      </c>
      <c r="AH41" s="11">
        <f>Modes!G41*'Factoring table'!$F$5</f>
        <v>0</v>
      </c>
      <c r="AI41" s="11">
        <f>Modes!H41*'Factoring table'!$F$5</f>
        <v>0.34200000000000003</v>
      </c>
      <c r="AJ41" s="11">
        <f>Modes!I41*'Factoring table'!$F$5</f>
        <v>0.34200000000000003</v>
      </c>
      <c r="AK41" s="11">
        <f>Modes!J41*'Factoring table'!$F$5</f>
        <v>4.7880000000000003</v>
      </c>
      <c r="AL41" s="11">
        <f>Modes!K41*'Factoring table'!$F$5</f>
        <v>12834.918000000001</v>
      </c>
      <c r="AM41" s="11">
        <f>Modes!L41*'Factoring table'!$F$5</f>
        <v>53.352000000000004</v>
      </c>
      <c r="AN41" s="11">
        <f>Modes!M41*'Factoring table'!$F$5</f>
        <v>6994.5840000000007</v>
      </c>
    </row>
    <row r="43" spans="3:40" ht="15" thickBot="1" x14ac:dyDescent="0.35"/>
    <row r="44" spans="3:40" ht="15" thickBot="1" x14ac:dyDescent="0.35">
      <c r="C44" s="12" t="s">
        <v>15</v>
      </c>
      <c r="D44">
        <v>1</v>
      </c>
      <c r="E44">
        <v>2</v>
      </c>
      <c r="F44">
        <v>3</v>
      </c>
      <c r="G44">
        <v>4</v>
      </c>
      <c r="H44">
        <v>5</v>
      </c>
      <c r="I44">
        <v>6</v>
      </c>
      <c r="J44">
        <v>7</v>
      </c>
      <c r="K44">
        <v>8</v>
      </c>
      <c r="L44">
        <v>9</v>
      </c>
      <c r="M44">
        <v>10</v>
      </c>
      <c r="N44">
        <v>11</v>
      </c>
      <c r="P44" s="12" t="s">
        <v>15</v>
      </c>
      <c r="Q44">
        <v>1</v>
      </c>
      <c r="R44">
        <v>2</v>
      </c>
      <c r="S44">
        <v>3</v>
      </c>
      <c r="T44">
        <v>4</v>
      </c>
      <c r="U44">
        <v>5</v>
      </c>
      <c r="V44">
        <v>6</v>
      </c>
      <c r="W44">
        <v>7</v>
      </c>
      <c r="X44">
        <v>8</v>
      </c>
      <c r="Y44">
        <v>9</v>
      </c>
      <c r="Z44">
        <v>10</v>
      </c>
      <c r="AA44">
        <v>11</v>
      </c>
      <c r="AC44" s="12" t="s">
        <v>15</v>
      </c>
      <c r="AD44">
        <v>1</v>
      </c>
      <c r="AE44">
        <v>2</v>
      </c>
      <c r="AF44">
        <v>3</v>
      </c>
      <c r="AG44">
        <v>4</v>
      </c>
      <c r="AH44">
        <v>5</v>
      </c>
      <c r="AI44">
        <v>6</v>
      </c>
      <c r="AJ44">
        <v>7</v>
      </c>
      <c r="AK44">
        <v>8</v>
      </c>
      <c r="AL44">
        <v>9</v>
      </c>
      <c r="AM44">
        <v>10</v>
      </c>
      <c r="AN44">
        <v>11</v>
      </c>
    </row>
    <row r="45" spans="3:40" ht="15" thickBot="1" x14ac:dyDescent="0.35">
      <c r="C45">
        <v>1</v>
      </c>
      <c r="D45" s="11">
        <f>Modes!C3*'Factoring table'!$H$5</f>
        <v>3246125.45</v>
      </c>
      <c r="E45" s="11">
        <f>Modes!D3*'Factoring table'!$H$5</f>
        <v>71772.600000000006</v>
      </c>
      <c r="F45" s="11">
        <f>Modes!E3*'Factoring table'!$H$5</f>
        <v>9.2750000000000004</v>
      </c>
      <c r="G45" s="11">
        <f>Modes!F3*'Factoring table'!$H$5</f>
        <v>482.565</v>
      </c>
      <c r="H45" s="11">
        <f>Modes!G3*'Factoring table'!$H$5</f>
        <v>7.1550000000000002</v>
      </c>
      <c r="I45" s="11">
        <f>Modes!H3*'Factoring table'!$H$5</f>
        <v>1729.125</v>
      </c>
      <c r="J45" s="11">
        <f>Modes!I3*'Factoring table'!$H$5</f>
        <v>6.0950000000000006</v>
      </c>
      <c r="K45" s="11">
        <f>Modes!J3*'Factoring table'!$H$5</f>
        <v>350.33000000000004</v>
      </c>
      <c r="L45" s="11">
        <f>Modes!K3*'Factoring table'!$H$5</f>
        <v>47.7</v>
      </c>
      <c r="M45" s="11">
        <f>Modes!L3*'Factoring table'!$H$5</f>
        <v>0</v>
      </c>
      <c r="N45" s="11">
        <f>Modes!M3*'Factoring table'!$H$5</f>
        <v>186.82500000000002</v>
      </c>
      <c r="P45">
        <v>1</v>
      </c>
      <c r="Q45" s="11">
        <f>Modes!C17*'Factoring table'!$H$5</f>
        <v>514023.68000000005</v>
      </c>
      <c r="R45" s="11">
        <f>Modes!D17*'Factoring table'!$H$5</f>
        <v>11355.78</v>
      </c>
      <c r="S45" s="11">
        <f>Modes!E17*'Factoring table'!$H$5</f>
        <v>1.3250000000000002</v>
      </c>
      <c r="T45" s="11">
        <f>Modes!F17*'Factoring table'!$H$5</f>
        <v>74.2</v>
      </c>
      <c r="U45" s="11">
        <f>Modes!G17*'Factoring table'!$H$5</f>
        <v>1.855</v>
      </c>
      <c r="V45" s="11">
        <f>Modes!H17*'Factoring table'!$H$5</f>
        <v>269.77000000000004</v>
      </c>
      <c r="W45" s="11">
        <f>Modes!I17*'Factoring table'!$H$5</f>
        <v>0.79500000000000004</v>
      </c>
      <c r="X45" s="11">
        <f>Modes!J17*'Factoring table'!$H$5</f>
        <v>61.480000000000004</v>
      </c>
      <c r="Y45" s="11">
        <f>Modes!K17*'Factoring table'!$H$5</f>
        <v>7.95</v>
      </c>
      <c r="Z45" s="11">
        <f>Modes!L17*'Factoring table'!$H$5</f>
        <v>0</v>
      </c>
      <c r="AA45" s="11">
        <f>Modes!M17*'Factoring table'!$H$5</f>
        <v>33.125</v>
      </c>
      <c r="AC45">
        <v>1</v>
      </c>
      <c r="AD45" s="11">
        <f>Modes!C31*'Factoring table'!$H$5</f>
        <v>587754.63</v>
      </c>
      <c r="AE45" s="11">
        <f>Modes!D31*'Factoring table'!$H$5</f>
        <v>12939.155000000001</v>
      </c>
      <c r="AF45" s="11">
        <f>Modes!E31*'Factoring table'!$H$5</f>
        <v>2.12</v>
      </c>
      <c r="AG45" s="11">
        <f>Modes!F31*'Factoring table'!$H$5</f>
        <v>91.160000000000011</v>
      </c>
      <c r="AH45" s="11">
        <f>Modes!G31*'Factoring table'!$H$5</f>
        <v>1.855</v>
      </c>
      <c r="AI45" s="11">
        <f>Modes!H31*'Factoring table'!$H$5</f>
        <v>313.495</v>
      </c>
      <c r="AJ45" s="11">
        <f>Modes!I31*'Factoring table'!$H$5</f>
        <v>1.06</v>
      </c>
      <c r="AK45" s="11">
        <f>Modes!J31*'Factoring table'!$H$5</f>
        <v>69.960000000000008</v>
      </c>
      <c r="AL45" s="11">
        <f>Modes!K31*'Factoring table'!$H$5</f>
        <v>7.6850000000000005</v>
      </c>
      <c r="AM45" s="11">
        <f>Modes!L31*'Factoring table'!$H$5</f>
        <v>0.26500000000000001</v>
      </c>
      <c r="AN45" s="11">
        <f>Modes!M31*'Factoring table'!$H$5</f>
        <v>35.245000000000005</v>
      </c>
    </row>
    <row r="46" spans="3:40" ht="15" thickBot="1" x14ac:dyDescent="0.35">
      <c r="C46">
        <v>2</v>
      </c>
      <c r="D46" s="11">
        <f>Modes!C4*'Factoring table'!$H$5</f>
        <v>7936.22</v>
      </c>
      <c r="E46" s="11">
        <f>Modes!D4*'Factoring table'!$H$5</f>
        <v>520560.17000000004</v>
      </c>
      <c r="F46" s="11">
        <f>Modes!E4*'Factoring table'!$H$5</f>
        <v>47.17</v>
      </c>
      <c r="G46" s="11">
        <f>Modes!F4*'Factoring table'!$H$5</f>
        <v>47228.035000000003</v>
      </c>
      <c r="H46" s="11">
        <f>Modes!G4*'Factoring table'!$H$5</f>
        <v>45.050000000000004</v>
      </c>
      <c r="I46" s="11">
        <f>Modes!H4*'Factoring table'!$H$5</f>
        <v>1681.9550000000002</v>
      </c>
      <c r="J46" s="11">
        <f>Modes!I4*'Factoring table'!$H$5</f>
        <v>78.44</v>
      </c>
      <c r="K46" s="11">
        <f>Modes!J4*'Factoring table'!$H$5</f>
        <v>952.94</v>
      </c>
      <c r="L46" s="11">
        <f>Modes!K4*'Factoring table'!$H$5</f>
        <v>6.0950000000000006</v>
      </c>
      <c r="M46" s="11">
        <f>Modes!L4*'Factoring table'!$H$5</f>
        <v>0.26500000000000001</v>
      </c>
      <c r="N46" s="11">
        <f>Modes!M4*'Factoring table'!$H$5</f>
        <v>0.26500000000000001</v>
      </c>
      <c r="P46">
        <v>2</v>
      </c>
      <c r="Q46" s="11">
        <f>Modes!C18*'Factoring table'!$H$5</f>
        <v>1229.0700000000002</v>
      </c>
      <c r="R46" s="11">
        <f>Modes!D18*'Factoring table'!$H$5</f>
        <v>82177.294999999998</v>
      </c>
      <c r="S46" s="11">
        <f>Modes!E18*'Factoring table'!$H$5</f>
        <v>6.8900000000000006</v>
      </c>
      <c r="T46" s="11">
        <f>Modes!F18*'Factoring table'!$H$5</f>
        <v>7444.6450000000004</v>
      </c>
      <c r="U46" s="11">
        <f>Modes!G18*'Factoring table'!$H$5</f>
        <v>9.5400000000000009</v>
      </c>
      <c r="V46" s="11">
        <f>Modes!H18*'Factoring table'!$H$5</f>
        <v>264.47000000000003</v>
      </c>
      <c r="W46" s="11">
        <f>Modes!I18*'Factoring table'!$H$5</f>
        <v>9.01</v>
      </c>
      <c r="X46" s="11">
        <f>Modes!J18*'Factoring table'!$H$5</f>
        <v>162.71</v>
      </c>
      <c r="Y46" s="11">
        <f>Modes!K18*'Factoring table'!$H$5</f>
        <v>0.53</v>
      </c>
      <c r="Z46" s="11">
        <f>Modes!L18*'Factoring table'!$H$5</f>
        <v>0</v>
      </c>
      <c r="AA46" s="11">
        <f>Modes!M18*'Factoring table'!$H$5</f>
        <v>0</v>
      </c>
      <c r="AC46">
        <v>2</v>
      </c>
      <c r="AD46" s="11">
        <f>Modes!C32*'Factoring table'!$H$5</f>
        <v>1415.63</v>
      </c>
      <c r="AE46" s="11">
        <f>Modes!D32*'Factoring table'!$H$5</f>
        <v>94087.985000000001</v>
      </c>
      <c r="AF46" s="11">
        <f>Modes!E32*'Factoring table'!$H$5</f>
        <v>7.42</v>
      </c>
      <c r="AG46" s="11">
        <f>Modes!F32*'Factoring table'!$H$5</f>
        <v>8556.85</v>
      </c>
      <c r="AH46" s="11">
        <f>Modes!G32*'Factoring table'!$H$5</f>
        <v>8.48</v>
      </c>
      <c r="AI46" s="11">
        <f>Modes!H32*'Factoring table'!$H$5</f>
        <v>324.625</v>
      </c>
      <c r="AJ46" s="11">
        <f>Modes!I32*'Factoring table'!$H$5</f>
        <v>15.370000000000001</v>
      </c>
      <c r="AK46" s="11">
        <f>Modes!J32*'Factoring table'!$H$5</f>
        <v>169.86500000000001</v>
      </c>
      <c r="AL46" s="11">
        <f>Modes!K32*'Factoring table'!$H$5</f>
        <v>0.26500000000000001</v>
      </c>
      <c r="AM46" s="11">
        <f>Modes!L32*'Factoring table'!$H$5</f>
        <v>0</v>
      </c>
      <c r="AN46" s="11">
        <f>Modes!M32*'Factoring table'!$H$5</f>
        <v>0</v>
      </c>
    </row>
    <row r="47" spans="3:40" ht="15" thickBot="1" x14ac:dyDescent="0.35">
      <c r="C47">
        <v>3</v>
      </c>
      <c r="D47" s="11">
        <f>Modes!C5*'Factoring table'!$H$5</f>
        <v>42.400000000000006</v>
      </c>
      <c r="E47" s="11">
        <f>Modes!D5*'Factoring table'!$H$5</f>
        <v>3186.8900000000003</v>
      </c>
      <c r="F47" s="11">
        <f>Modes!E5*'Factoring table'!$H$5</f>
        <v>16886.065000000002</v>
      </c>
      <c r="G47" s="11">
        <f>Modes!F5*'Factoring table'!$H$5</f>
        <v>356.95500000000004</v>
      </c>
      <c r="H47" s="11">
        <f>Modes!G5*'Factoring table'!$H$5</f>
        <v>17191.345000000001</v>
      </c>
      <c r="I47" s="11">
        <f>Modes!H5*'Factoring table'!$H$5</f>
        <v>0.26500000000000001</v>
      </c>
      <c r="J47" s="11">
        <f>Modes!I5*'Factoring table'!$H$5</f>
        <v>0</v>
      </c>
      <c r="K47" s="11">
        <f>Modes!J5*'Factoring table'!$H$5</f>
        <v>5263.96</v>
      </c>
      <c r="L47" s="11">
        <f>Modes!K5*'Factoring table'!$H$5</f>
        <v>0.26500000000000001</v>
      </c>
      <c r="M47" s="11">
        <f>Modes!L5*'Factoring table'!$H$5</f>
        <v>0.26500000000000001</v>
      </c>
      <c r="N47" s="11">
        <f>Modes!M5*'Factoring table'!$H$5</f>
        <v>0.26500000000000001</v>
      </c>
      <c r="P47">
        <v>3</v>
      </c>
      <c r="Q47" s="11">
        <f>Modes!C19*'Factoring table'!$H$5</f>
        <v>6.36</v>
      </c>
      <c r="R47" s="11">
        <f>Modes!D19*'Factoring table'!$H$5</f>
        <v>497.14000000000004</v>
      </c>
      <c r="S47" s="11">
        <f>Modes!E19*'Factoring table'!$H$5</f>
        <v>2644.9650000000001</v>
      </c>
      <c r="T47" s="11">
        <f>Modes!F19*'Factoring table'!$H$5</f>
        <v>51.940000000000005</v>
      </c>
      <c r="U47" s="11">
        <f>Modes!G19*'Factoring table'!$H$5</f>
        <v>2736.6550000000002</v>
      </c>
      <c r="V47" s="11">
        <f>Modes!H19*'Factoring table'!$H$5</f>
        <v>0</v>
      </c>
      <c r="W47" s="11">
        <f>Modes!I19*'Factoring table'!$H$5</f>
        <v>0.26500000000000001</v>
      </c>
      <c r="X47" s="11">
        <f>Modes!J19*'Factoring table'!$H$5</f>
        <v>827.86</v>
      </c>
      <c r="Y47" s="11">
        <f>Modes!K19*'Factoring table'!$H$5</f>
        <v>0</v>
      </c>
      <c r="Z47" s="11">
        <f>Modes!L19*'Factoring table'!$H$5</f>
        <v>0</v>
      </c>
      <c r="AA47" s="11">
        <f>Modes!M19*'Factoring table'!$H$5</f>
        <v>0</v>
      </c>
      <c r="AC47">
        <v>3</v>
      </c>
      <c r="AD47" s="11">
        <f>Modes!C33*'Factoring table'!$H$5</f>
        <v>4.24</v>
      </c>
      <c r="AE47" s="11">
        <f>Modes!D33*'Factoring table'!$H$5</f>
        <v>579.55500000000006</v>
      </c>
      <c r="AF47" s="11">
        <f>Modes!E33*'Factoring table'!$H$5</f>
        <v>3041.1400000000003</v>
      </c>
      <c r="AG47" s="11">
        <f>Modes!F33*'Factoring table'!$H$5</f>
        <v>64.13000000000001</v>
      </c>
      <c r="AH47" s="11">
        <f>Modes!G33*'Factoring table'!$H$5</f>
        <v>3151.38</v>
      </c>
      <c r="AI47" s="11">
        <f>Modes!H33*'Factoring table'!$H$5</f>
        <v>0</v>
      </c>
      <c r="AJ47" s="11">
        <f>Modes!I33*'Factoring table'!$H$5</f>
        <v>0</v>
      </c>
      <c r="AK47" s="11">
        <f>Modes!J33*'Factoring table'!$H$5</f>
        <v>969.10500000000002</v>
      </c>
      <c r="AL47" s="11">
        <f>Modes!K33*'Factoring table'!$H$5</f>
        <v>0</v>
      </c>
      <c r="AM47" s="11">
        <f>Modes!L33*'Factoring table'!$H$5</f>
        <v>0</v>
      </c>
      <c r="AN47" s="11">
        <f>Modes!M33*'Factoring table'!$H$5</f>
        <v>0</v>
      </c>
    </row>
    <row r="48" spans="3:40" ht="15" thickBot="1" x14ac:dyDescent="0.35">
      <c r="C48">
        <v>4</v>
      </c>
      <c r="D48" s="11">
        <f>Modes!C6*'Factoring table'!$H$5</f>
        <v>162.18</v>
      </c>
      <c r="E48" s="11">
        <f>Modes!D6*'Factoring table'!$H$5</f>
        <v>119967.88500000001</v>
      </c>
      <c r="F48" s="11">
        <f>Modes!E6*'Factoring table'!$H$5</f>
        <v>9.01</v>
      </c>
      <c r="G48" s="11">
        <f>Modes!F6*'Factoring table'!$H$5</f>
        <v>98373.83</v>
      </c>
      <c r="H48" s="11">
        <f>Modes!G6*'Factoring table'!$H$5</f>
        <v>215.97500000000002</v>
      </c>
      <c r="I48" s="11">
        <f>Modes!H6*'Factoring table'!$H$5</f>
        <v>1300.355</v>
      </c>
      <c r="J48" s="11">
        <f>Modes!I6*'Factoring table'!$H$5</f>
        <v>78603.505000000005</v>
      </c>
      <c r="K48" s="11">
        <f>Modes!J6*'Factoring table'!$H$5</f>
        <v>20.405000000000001</v>
      </c>
      <c r="L48" s="11">
        <f>Modes!K6*'Factoring table'!$H$5</f>
        <v>0.26500000000000001</v>
      </c>
      <c r="M48" s="11">
        <f>Modes!L6*'Factoring table'!$H$5</f>
        <v>0.26500000000000001</v>
      </c>
      <c r="N48" s="11">
        <f>Modes!M6*'Factoring table'!$H$5</f>
        <v>0</v>
      </c>
      <c r="P48">
        <v>4</v>
      </c>
      <c r="Q48" s="11">
        <f>Modes!C20*'Factoring table'!$H$5</f>
        <v>28.09</v>
      </c>
      <c r="R48" s="11">
        <f>Modes!D20*'Factoring table'!$H$5</f>
        <v>18998.645</v>
      </c>
      <c r="S48" s="11">
        <f>Modes!E20*'Factoring table'!$H$5</f>
        <v>1.06</v>
      </c>
      <c r="T48" s="11">
        <f>Modes!F20*'Factoring table'!$H$5</f>
        <v>15530.325000000001</v>
      </c>
      <c r="U48" s="11">
        <f>Modes!G20*'Factoring table'!$H$5</f>
        <v>36.835000000000001</v>
      </c>
      <c r="V48" s="11">
        <f>Modes!H20*'Factoring table'!$H$5</f>
        <v>208.29000000000002</v>
      </c>
      <c r="W48" s="11">
        <f>Modes!I20*'Factoring table'!$H$5</f>
        <v>12394.58</v>
      </c>
      <c r="X48" s="11">
        <f>Modes!J20*'Factoring table'!$H$5</f>
        <v>3.71</v>
      </c>
      <c r="Y48" s="11">
        <f>Modes!K20*'Factoring table'!$H$5</f>
        <v>0</v>
      </c>
      <c r="Z48" s="11">
        <f>Modes!L20*'Factoring table'!$H$5</f>
        <v>0</v>
      </c>
      <c r="AA48" s="11">
        <f>Modes!M20*'Factoring table'!$H$5</f>
        <v>0.26500000000000001</v>
      </c>
      <c r="AC48">
        <v>4</v>
      </c>
      <c r="AD48" s="11">
        <f>Modes!C34*'Factoring table'!$H$5</f>
        <v>31.535</v>
      </c>
      <c r="AE48" s="11">
        <f>Modes!D34*'Factoring table'!$H$5</f>
        <v>21787.505000000001</v>
      </c>
      <c r="AF48" s="11">
        <f>Modes!E34*'Factoring table'!$H$5</f>
        <v>1.59</v>
      </c>
      <c r="AG48" s="11">
        <f>Modes!F34*'Factoring table'!$H$5</f>
        <v>17745.46</v>
      </c>
      <c r="AH48" s="11">
        <f>Modes!G34*'Factoring table'!$H$5</f>
        <v>39.22</v>
      </c>
      <c r="AI48" s="11">
        <f>Modes!H34*'Factoring table'!$H$5</f>
        <v>231.08</v>
      </c>
      <c r="AJ48" s="11">
        <f>Modes!I34*'Factoring table'!$H$5</f>
        <v>14245.34</v>
      </c>
      <c r="AK48" s="11">
        <f>Modes!J34*'Factoring table'!$H$5</f>
        <v>2.915</v>
      </c>
      <c r="AL48" s="11">
        <f>Modes!K34*'Factoring table'!$H$5</f>
        <v>0</v>
      </c>
      <c r="AM48" s="11">
        <f>Modes!L34*'Factoring table'!$H$5</f>
        <v>0</v>
      </c>
      <c r="AN48" s="11">
        <f>Modes!M34*'Factoring table'!$H$5</f>
        <v>0</v>
      </c>
    </row>
    <row r="49" spans="3:40" ht="15" thickBot="1" x14ac:dyDescent="0.35">
      <c r="C49">
        <v>5</v>
      </c>
      <c r="D49" s="11">
        <f>Modes!C7*'Factoring table'!$H$5</f>
        <v>124.28500000000001</v>
      </c>
      <c r="E49" s="11">
        <f>Modes!D7*'Factoring table'!$H$5</f>
        <v>7896.47</v>
      </c>
      <c r="F49" s="11">
        <f>Modes!E7*'Factoring table'!$H$5</f>
        <v>34114.51</v>
      </c>
      <c r="G49" s="11">
        <f>Modes!F7*'Factoring table'!$H$5</f>
        <v>7856.1900000000005</v>
      </c>
      <c r="H49" s="11">
        <f>Modes!G7*'Factoring table'!$H$5</f>
        <v>12836.335000000001</v>
      </c>
      <c r="I49" s="11">
        <f>Modes!H7*'Factoring table'!$H$5</f>
        <v>6.36</v>
      </c>
      <c r="J49" s="11">
        <f>Modes!I7*'Factoring table'!$H$5</f>
        <v>4.5049999999999999</v>
      </c>
      <c r="K49" s="11">
        <f>Modes!J7*'Factoring table'!$H$5</f>
        <v>4780.335</v>
      </c>
      <c r="L49" s="11">
        <f>Modes!K7*'Factoring table'!$H$5</f>
        <v>0.53</v>
      </c>
      <c r="M49" s="11">
        <f>Modes!L7*'Factoring table'!$H$5</f>
        <v>0.26500000000000001</v>
      </c>
      <c r="N49" s="11">
        <f>Modes!M7*'Factoring table'!$H$5</f>
        <v>0</v>
      </c>
      <c r="P49">
        <v>5</v>
      </c>
      <c r="Q49" s="11">
        <f>Modes!C21*'Factoring table'!$H$5</f>
        <v>15.105</v>
      </c>
      <c r="R49" s="11">
        <f>Modes!D21*'Factoring table'!$H$5</f>
        <v>1256.895</v>
      </c>
      <c r="S49" s="11">
        <f>Modes!E21*'Factoring table'!$H$5</f>
        <v>5354.59</v>
      </c>
      <c r="T49" s="11">
        <f>Modes!F21*'Factoring table'!$H$5</f>
        <v>1238.875</v>
      </c>
      <c r="U49" s="11">
        <f>Modes!G21*'Factoring table'!$H$5</f>
        <v>2029.105</v>
      </c>
      <c r="V49" s="11">
        <f>Modes!H21*'Factoring table'!$H$5</f>
        <v>0.79500000000000004</v>
      </c>
      <c r="W49" s="11">
        <f>Modes!I21*'Factoring table'!$H$5</f>
        <v>0.26500000000000001</v>
      </c>
      <c r="X49" s="11">
        <f>Modes!J21*'Factoring table'!$H$5</f>
        <v>752.07</v>
      </c>
      <c r="Y49" s="11">
        <f>Modes!K21*'Factoring table'!$H$5</f>
        <v>0</v>
      </c>
      <c r="Z49" s="11">
        <f>Modes!L21*'Factoring table'!$H$5</f>
        <v>0</v>
      </c>
      <c r="AA49" s="11">
        <f>Modes!M21*'Factoring table'!$H$5</f>
        <v>0.26500000000000001</v>
      </c>
      <c r="AC49">
        <v>5</v>
      </c>
      <c r="AD49" s="11">
        <f>Modes!C35*'Factoring table'!$H$5</f>
        <v>20.935000000000002</v>
      </c>
      <c r="AE49" s="11">
        <f>Modes!D35*'Factoring table'!$H$5</f>
        <v>1403.1750000000002</v>
      </c>
      <c r="AF49" s="11">
        <f>Modes!E35*'Factoring table'!$H$5</f>
        <v>6266.4549999999999</v>
      </c>
      <c r="AG49" s="11">
        <f>Modes!F35*'Factoring table'!$H$5</f>
        <v>1463.595</v>
      </c>
      <c r="AH49" s="11">
        <f>Modes!G35*'Factoring table'!$H$5</f>
        <v>2340.48</v>
      </c>
      <c r="AI49" s="11">
        <f>Modes!H35*'Factoring table'!$H$5</f>
        <v>1.59</v>
      </c>
      <c r="AJ49" s="11">
        <f>Modes!I35*'Factoring table'!$H$5</f>
        <v>1.59</v>
      </c>
      <c r="AK49" s="11">
        <f>Modes!J35*'Factoring table'!$H$5</f>
        <v>898.35</v>
      </c>
      <c r="AL49" s="11">
        <f>Modes!K35*'Factoring table'!$H$5</f>
        <v>0.26500000000000001</v>
      </c>
      <c r="AM49" s="11">
        <f>Modes!L35*'Factoring table'!$H$5</f>
        <v>0</v>
      </c>
      <c r="AN49" s="11">
        <f>Modes!M35*'Factoring table'!$H$5</f>
        <v>0</v>
      </c>
    </row>
    <row r="50" spans="3:40" ht="15" thickBot="1" x14ac:dyDescent="0.35">
      <c r="C50">
        <v>6</v>
      </c>
      <c r="D50" s="11">
        <f>Modes!C8*'Factoring table'!$H$5</f>
        <v>5.0350000000000001</v>
      </c>
      <c r="E50" s="11">
        <f>Modes!D8*'Factoring table'!$H$5</f>
        <v>71.55</v>
      </c>
      <c r="F50" s="11">
        <f>Modes!E8*'Factoring table'!$H$5</f>
        <v>0</v>
      </c>
      <c r="G50" s="11">
        <f>Modes!F8*'Factoring table'!$H$5</f>
        <v>22.26</v>
      </c>
      <c r="H50" s="11">
        <f>Modes!G8*'Factoring table'!$H$5</f>
        <v>0.26500000000000001</v>
      </c>
      <c r="I50" s="11">
        <f>Modes!H8*'Factoring table'!$H$5</f>
        <v>414668.82</v>
      </c>
      <c r="J50" s="11">
        <f>Modes!I8*'Factoring table'!$H$5</f>
        <v>149.99</v>
      </c>
      <c r="K50" s="11">
        <f>Modes!J8*'Factoring table'!$H$5</f>
        <v>0.26500000000000001</v>
      </c>
      <c r="L50" s="11">
        <f>Modes!K8*'Factoring table'!$H$5</f>
        <v>0.26500000000000001</v>
      </c>
      <c r="M50" s="11">
        <f>Modes!L8*'Factoring table'!$H$5</f>
        <v>0.26500000000000001</v>
      </c>
      <c r="N50" s="11">
        <f>Modes!M8*'Factoring table'!$H$5</f>
        <v>0</v>
      </c>
      <c r="P50">
        <v>6</v>
      </c>
      <c r="Q50" s="11">
        <f>Modes!C22*'Factoring table'!$H$5</f>
        <v>1.06</v>
      </c>
      <c r="R50" s="11">
        <f>Modes!D22*'Factoring table'!$H$5</f>
        <v>11.925000000000001</v>
      </c>
      <c r="S50" s="11">
        <f>Modes!E22*'Factoring table'!$H$5</f>
        <v>0</v>
      </c>
      <c r="T50" s="11">
        <f>Modes!F22*'Factoring table'!$H$5</f>
        <v>2.915</v>
      </c>
      <c r="U50" s="11">
        <f>Modes!G22*'Factoring table'!$H$5</f>
        <v>0</v>
      </c>
      <c r="V50" s="11">
        <f>Modes!H22*'Factoring table'!$H$5</f>
        <v>65650.570000000007</v>
      </c>
      <c r="W50" s="11">
        <f>Modes!I22*'Factoring table'!$H$5</f>
        <v>23.585000000000001</v>
      </c>
      <c r="X50" s="11">
        <f>Modes!J22*'Factoring table'!$H$5</f>
        <v>0</v>
      </c>
      <c r="Y50" s="11">
        <f>Modes!K22*'Factoring table'!$H$5</f>
        <v>0</v>
      </c>
      <c r="Z50" s="11">
        <f>Modes!L22*'Factoring table'!$H$5</f>
        <v>0</v>
      </c>
      <c r="AA50" s="11">
        <f>Modes!M22*'Factoring table'!$H$5</f>
        <v>0.26500000000000001</v>
      </c>
      <c r="AC50">
        <v>6</v>
      </c>
      <c r="AD50" s="11">
        <f>Modes!C36*'Factoring table'!$H$5</f>
        <v>1.06</v>
      </c>
      <c r="AE50" s="11">
        <f>Modes!D36*'Factoring table'!$H$5</f>
        <v>11.13</v>
      </c>
      <c r="AF50" s="11">
        <f>Modes!E36*'Factoring table'!$H$5</f>
        <v>0.26500000000000001</v>
      </c>
      <c r="AG50" s="11">
        <f>Modes!F36*'Factoring table'!$H$5</f>
        <v>3.71</v>
      </c>
      <c r="AH50" s="11">
        <f>Modes!G36*'Factoring table'!$H$5</f>
        <v>0</v>
      </c>
      <c r="AI50" s="11">
        <f>Modes!H36*'Factoring table'!$H$5</f>
        <v>75198.255000000005</v>
      </c>
      <c r="AJ50" s="11">
        <f>Modes!I36*'Factoring table'!$H$5</f>
        <v>33.39</v>
      </c>
      <c r="AK50" s="11">
        <f>Modes!J36*'Factoring table'!$H$5</f>
        <v>0</v>
      </c>
      <c r="AL50" s="11">
        <f>Modes!K36*'Factoring table'!$H$5</f>
        <v>0</v>
      </c>
      <c r="AM50" s="11">
        <f>Modes!L36*'Factoring table'!$H$5</f>
        <v>0</v>
      </c>
      <c r="AN50" s="11">
        <f>Modes!M36*'Factoring table'!$H$5</f>
        <v>0</v>
      </c>
    </row>
    <row r="51" spans="3:40" ht="15" thickBot="1" x14ac:dyDescent="0.35">
      <c r="C51">
        <v>7</v>
      </c>
      <c r="D51" s="11">
        <f>Modes!C9*'Factoring table'!$H$5</f>
        <v>2.915</v>
      </c>
      <c r="E51" s="11">
        <f>Modes!D9*'Factoring table'!$H$5</f>
        <v>449.17500000000001</v>
      </c>
      <c r="F51" s="11">
        <f>Modes!E9*'Factoring table'!$H$5</f>
        <v>0.26500000000000001</v>
      </c>
      <c r="G51" s="11">
        <f>Modes!F9*'Factoring table'!$H$5</f>
        <v>122094.24500000001</v>
      </c>
      <c r="H51" s="11">
        <f>Modes!G9*'Factoring table'!$H$5</f>
        <v>0.26500000000000001</v>
      </c>
      <c r="I51" s="11">
        <f>Modes!H9*'Factoring table'!$H$5</f>
        <v>21772.93</v>
      </c>
      <c r="J51" s="11">
        <f>Modes!I9*'Factoring table'!$H$5</f>
        <v>43843.72</v>
      </c>
      <c r="K51" s="11">
        <f>Modes!J9*'Factoring table'!$H$5</f>
        <v>0.53</v>
      </c>
      <c r="L51" s="11">
        <f>Modes!K9*'Factoring table'!$H$5</f>
        <v>0.26500000000000001</v>
      </c>
      <c r="M51" s="11">
        <f>Modes!L9*'Factoring table'!$H$5</f>
        <v>0.26500000000000001</v>
      </c>
      <c r="N51" s="11">
        <f>Modes!M9*'Factoring table'!$H$5</f>
        <v>0</v>
      </c>
      <c r="P51">
        <v>7</v>
      </c>
      <c r="Q51" s="11">
        <f>Modes!C23*'Factoring table'!$H$5</f>
        <v>0.53</v>
      </c>
      <c r="R51" s="11">
        <f>Modes!D23*'Factoring table'!$H$5</f>
        <v>69.430000000000007</v>
      </c>
      <c r="S51" s="11">
        <f>Modes!E23*'Factoring table'!$H$5</f>
        <v>0</v>
      </c>
      <c r="T51" s="11">
        <f>Modes!F23*'Factoring table'!$H$5</f>
        <v>19275.04</v>
      </c>
      <c r="U51" s="11">
        <f>Modes!G23*'Factoring table'!$H$5</f>
        <v>0</v>
      </c>
      <c r="V51" s="11">
        <f>Modes!H23*'Factoring table'!$H$5</f>
        <v>3401.01</v>
      </c>
      <c r="W51" s="11">
        <f>Modes!I23*'Factoring table'!$H$5</f>
        <v>6952.01</v>
      </c>
      <c r="X51" s="11">
        <f>Modes!J23*'Factoring table'!$H$5</f>
        <v>0</v>
      </c>
      <c r="Y51" s="11">
        <f>Modes!K23*'Factoring table'!$H$5</f>
        <v>0</v>
      </c>
      <c r="Z51" s="11">
        <f>Modes!L23*'Factoring table'!$H$5</f>
        <v>0</v>
      </c>
      <c r="AA51" s="11">
        <f>Modes!M23*'Factoring table'!$H$5</f>
        <v>0.26500000000000001</v>
      </c>
      <c r="AC51">
        <v>7</v>
      </c>
      <c r="AD51" s="11">
        <f>Modes!C37*'Factoring table'!$H$5</f>
        <v>0.79500000000000004</v>
      </c>
      <c r="AE51" s="11">
        <f>Modes!D37*'Factoring table'!$H$5</f>
        <v>85.86</v>
      </c>
      <c r="AF51" s="11">
        <f>Modes!E37*'Factoring table'!$H$5</f>
        <v>0</v>
      </c>
      <c r="AG51" s="11">
        <f>Modes!F37*'Factoring table'!$H$5</f>
        <v>22181.030000000002</v>
      </c>
      <c r="AH51" s="11">
        <f>Modes!G37*'Factoring table'!$H$5</f>
        <v>0</v>
      </c>
      <c r="AI51" s="11">
        <f>Modes!H37*'Factoring table'!$H$5</f>
        <v>3918.2900000000004</v>
      </c>
      <c r="AJ51" s="11">
        <f>Modes!I37*'Factoring table'!$H$5</f>
        <v>7961.3950000000004</v>
      </c>
      <c r="AK51" s="11">
        <f>Modes!J37*'Factoring table'!$H$5</f>
        <v>0</v>
      </c>
      <c r="AL51" s="11">
        <f>Modes!K37*'Factoring table'!$H$5</f>
        <v>0</v>
      </c>
      <c r="AM51" s="11">
        <f>Modes!L37*'Factoring table'!$H$5</f>
        <v>0</v>
      </c>
      <c r="AN51" s="11">
        <f>Modes!M37*'Factoring table'!$H$5</f>
        <v>0</v>
      </c>
    </row>
    <row r="52" spans="3:40" ht="15" thickBot="1" x14ac:dyDescent="0.35">
      <c r="C52">
        <v>8</v>
      </c>
      <c r="D52" s="11">
        <f>Modes!C10*'Factoring table'!$H$5</f>
        <v>8229.84</v>
      </c>
      <c r="E52" s="11">
        <f>Modes!D10*'Factoring table'!$H$5</f>
        <v>89648.705000000002</v>
      </c>
      <c r="F52" s="11">
        <f>Modes!E10*'Factoring table'!$H$5</f>
        <v>12975.460000000001</v>
      </c>
      <c r="G52" s="11">
        <f>Modes!F10*'Factoring table'!$H$5</f>
        <v>496.08000000000004</v>
      </c>
      <c r="H52" s="11">
        <f>Modes!G10*'Factoring table'!$H$5</f>
        <v>2681.0050000000001</v>
      </c>
      <c r="I52" s="11">
        <f>Modes!H10*'Factoring table'!$H$5</f>
        <v>86.655000000000001</v>
      </c>
      <c r="J52" s="11">
        <f>Modes!I10*'Factoring table'!$H$5</f>
        <v>2.12</v>
      </c>
      <c r="K52" s="11">
        <f>Modes!J10*'Factoring table'!$H$5</f>
        <v>270364.92499999999</v>
      </c>
      <c r="L52" s="11">
        <f>Modes!K10*'Factoring table'!$H$5</f>
        <v>19.080000000000002</v>
      </c>
      <c r="M52" s="11">
        <f>Modes!L10*'Factoring table'!$H$5</f>
        <v>0.26500000000000001</v>
      </c>
      <c r="N52" s="11">
        <f>Modes!M10*'Factoring table'!$H$5</f>
        <v>3.9750000000000001</v>
      </c>
      <c r="P52">
        <v>8</v>
      </c>
      <c r="Q52" s="11">
        <f>Modes!C24*'Factoring table'!$H$5</f>
        <v>1309.1000000000001</v>
      </c>
      <c r="R52" s="11">
        <f>Modes!D24*'Factoring table'!$H$5</f>
        <v>14148.35</v>
      </c>
      <c r="S52" s="11">
        <f>Modes!E24*'Factoring table'!$H$5</f>
        <v>2053.4850000000001</v>
      </c>
      <c r="T52" s="11">
        <f>Modes!F24*'Factoring table'!$H$5</f>
        <v>84.800000000000011</v>
      </c>
      <c r="U52" s="11">
        <f>Modes!G24*'Factoring table'!$H$5</f>
        <v>409.95500000000004</v>
      </c>
      <c r="V52" s="11">
        <f>Modes!H24*'Factoring table'!$H$5</f>
        <v>16.43</v>
      </c>
      <c r="W52" s="11">
        <f>Modes!I24*'Factoring table'!$H$5</f>
        <v>0.79500000000000004</v>
      </c>
      <c r="X52" s="11">
        <f>Modes!J24*'Factoring table'!$H$5</f>
        <v>42877.53</v>
      </c>
      <c r="Y52" s="11">
        <f>Modes!K24*'Factoring table'!$H$5</f>
        <v>6.625</v>
      </c>
      <c r="Z52" s="11">
        <f>Modes!L24*'Factoring table'!$H$5</f>
        <v>0</v>
      </c>
      <c r="AA52" s="11">
        <f>Modes!M24*'Factoring table'!$H$5</f>
        <v>0.26500000000000001</v>
      </c>
      <c r="AC52">
        <v>8</v>
      </c>
      <c r="AD52" s="11">
        <f>Modes!C38*'Factoring table'!$H$5</f>
        <v>1490.095</v>
      </c>
      <c r="AE52" s="11">
        <f>Modes!D38*'Factoring table'!$H$5</f>
        <v>16307.305</v>
      </c>
      <c r="AF52" s="11">
        <f>Modes!E38*'Factoring table'!$H$5</f>
        <v>2340.2150000000001</v>
      </c>
      <c r="AG52" s="11">
        <f>Modes!F38*'Factoring table'!$H$5</f>
        <v>82.415000000000006</v>
      </c>
      <c r="AH52" s="11">
        <f>Modes!G38*'Factoring table'!$H$5</f>
        <v>494.75500000000005</v>
      </c>
      <c r="AI52" s="11">
        <f>Modes!H38*'Factoring table'!$H$5</f>
        <v>15.105</v>
      </c>
      <c r="AJ52" s="11">
        <f>Modes!I38*'Factoring table'!$H$5</f>
        <v>0.79500000000000004</v>
      </c>
      <c r="AK52" s="11">
        <f>Modes!J38*'Factoring table'!$H$5</f>
        <v>49120.93</v>
      </c>
      <c r="AL52" s="11">
        <f>Modes!K38*'Factoring table'!$H$5</f>
        <v>3.4450000000000003</v>
      </c>
      <c r="AM52" s="11">
        <f>Modes!L38*'Factoring table'!$H$5</f>
        <v>0</v>
      </c>
      <c r="AN52" s="11">
        <f>Modes!M38*'Factoring table'!$H$5</f>
        <v>0.79500000000000004</v>
      </c>
    </row>
    <row r="53" spans="3:40" ht="15" thickBot="1" x14ac:dyDescent="0.35">
      <c r="C53">
        <v>9</v>
      </c>
      <c r="D53" s="11">
        <f>Modes!C11*'Factoring table'!$H$5</f>
        <v>9045.51</v>
      </c>
      <c r="E53" s="11">
        <f>Modes!D11*'Factoring table'!$H$5</f>
        <v>10872.685000000001</v>
      </c>
      <c r="F53" s="11">
        <f>Modes!E11*'Factoring table'!$H$5</f>
        <v>79.234999999999999</v>
      </c>
      <c r="G53" s="11">
        <f>Modes!F11*'Factoring table'!$H$5</f>
        <v>202.99</v>
      </c>
      <c r="H53" s="11">
        <f>Modes!G11*'Factoring table'!$H$5</f>
        <v>3.18</v>
      </c>
      <c r="I53" s="11">
        <f>Modes!H11*'Factoring table'!$H$5</f>
        <v>212.53</v>
      </c>
      <c r="J53" s="11">
        <f>Modes!I11*'Factoring table'!$H$5</f>
        <v>6.625</v>
      </c>
      <c r="K53" s="11">
        <f>Modes!J11*'Factoring table'!$H$5</f>
        <v>6637.72</v>
      </c>
      <c r="L53" s="11">
        <f>Modes!K11*'Factoring table'!$H$5</f>
        <v>42.664999999999999</v>
      </c>
      <c r="M53" s="11">
        <f>Modes!L11*'Factoring table'!$H$5</f>
        <v>790.76</v>
      </c>
      <c r="N53" s="11">
        <f>Modes!M11*'Factoring table'!$H$5</f>
        <v>31726.33</v>
      </c>
      <c r="P53">
        <v>9</v>
      </c>
      <c r="Q53" s="11">
        <f>Modes!C25*'Factoring table'!$H$5</f>
        <v>1419.075</v>
      </c>
      <c r="R53" s="11">
        <f>Modes!D25*'Factoring table'!$H$5</f>
        <v>1726.74</v>
      </c>
      <c r="S53" s="11">
        <f>Modes!E25*'Factoring table'!$H$5</f>
        <v>13.515000000000001</v>
      </c>
      <c r="T53" s="11">
        <f>Modes!F25*'Factoring table'!$H$5</f>
        <v>30.740000000000002</v>
      </c>
      <c r="U53" s="11">
        <f>Modes!G25*'Factoring table'!$H$5</f>
        <v>0.26500000000000001</v>
      </c>
      <c r="V53" s="11">
        <f>Modes!H25*'Factoring table'!$H$5</f>
        <v>35.245000000000005</v>
      </c>
      <c r="W53" s="11">
        <f>Modes!I25*'Factoring table'!$H$5</f>
        <v>0.53</v>
      </c>
      <c r="X53" s="11">
        <f>Modes!J25*'Factoring table'!$H$5</f>
        <v>1043.5700000000002</v>
      </c>
      <c r="Y53" s="11">
        <f>Modes!K25*'Factoring table'!$H$5</f>
        <v>6.625</v>
      </c>
      <c r="Z53" s="11">
        <f>Modes!L25*'Factoring table'!$H$5</f>
        <v>133.03</v>
      </c>
      <c r="AA53" s="11">
        <f>Modes!M25*'Factoring table'!$H$5</f>
        <v>5046.13</v>
      </c>
      <c r="AC53">
        <v>9</v>
      </c>
      <c r="AD53" s="11">
        <f>Modes!C39*'Factoring table'!$H$5</f>
        <v>1633.1950000000002</v>
      </c>
      <c r="AE53" s="11">
        <f>Modes!D39*'Factoring table'!$H$5</f>
        <v>1996.51</v>
      </c>
      <c r="AF53" s="11">
        <f>Modes!E39*'Factoring table'!$H$5</f>
        <v>12.190000000000001</v>
      </c>
      <c r="AG53" s="11">
        <f>Modes!F39*'Factoring table'!$H$5</f>
        <v>34.185000000000002</v>
      </c>
      <c r="AH53" s="11">
        <f>Modes!G39*'Factoring table'!$H$5</f>
        <v>0.26500000000000001</v>
      </c>
      <c r="AI53" s="11">
        <f>Modes!H39*'Factoring table'!$H$5</f>
        <v>40.015000000000001</v>
      </c>
      <c r="AJ53" s="11">
        <f>Modes!I39*'Factoring table'!$H$5</f>
        <v>1.59</v>
      </c>
      <c r="AK53" s="11">
        <f>Modes!J39*'Factoring table'!$H$5</f>
        <v>1211.05</v>
      </c>
      <c r="AL53" s="11">
        <f>Modes!K39*'Factoring table'!$H$5</f>
        <v>9.01</v>
      </c>
      <c r="AM53" s="11">
        <f>Modes!L39*'Factoring table'!$H$5</f>
        <v>147.87</v>
      </c>
      <c r="AN53" s="11">
        <f>Modes!M39*'Factoring table'!$H$5</f>
        <v>5727.4450000000006</v>
      </c>
    </row>
    <row r="54" spans="3:40" ht="15" thickBot="1" x14ac:dyDescent="0.35">
      <c r="C54">
        <v>10</v>
      </c>
      <c r="D54" s="11">
        <f>Modes!C12*'Factoring table'!$H$5</f>
        <v>41.075000000000003</v>
      </c>
      <c r="E54" s="11">
        <f>Modes!D12*'Factoring table'!$H$5</f>
        <v>3.9750000000000001</v>
      </c>
      <c r="F54" s="11">
        <f>Modes!E12*'Factoring table'!$H$5</f>
        <v>0.26500000000000001</v>
      </c>
      <c r="G54" s="11">
        <f>Modes!F12*'Factoring table'!$H$5</f>
        <v>0.26500000000000001</v>
      </c>
      <c r="H54" s="11">
        <f>Modes!G12*'Factoring table'!$H$5</f>
        <v>0.26500000000000001</v>
      </c>
      <c r="I54" s="11">
        <f>Modes!H12*'Factoring table'!$H$5</f>
        <v>0.26500000000000001</v>
      </c>
      <c r="J54" s="11">
        <f>Modes!I12*'Factoring table'!$H$5</f>
        <v>0.26500000000000001</v>
      </c>
      <c r="K54" s="11">
        <f>Modes!J12*'Factoring table'!$H$5</f>
        <v>0</v>
      </c>
      <c r="L54" s="11">
        <f>Modes!K12*'Factoring table'!$H$5</f>
        <v>9363.51</v>
      </c>
      <c r="M54" s="11">
        <f>Modes!L12*'Factoring table'!$H$5</f>
        <v>63168.845000000001</v>
      </c>
      <c r="N54" s="11">
        <f>Modes!M12*'Factoring table'!$H$5</f>
        <v>2292.5150000000003</v>
      </c>
      <c r="P54">
        <v>10</v>
      </c>
      <c r="Q54" s="11">
        <f>Modes!C26*'Factoring table'!$H$5</f>
        <v>5.5650000000000004</v>
      </c>
      <c r="R54" s="11">
        <f>Modes!D26*'Factoring table'!$H$5</f>
        <v>0.53</v>
      </c>
      <c r="S54" s="11">
        <f>Modes!E26*'Factoring table'!$H$5</f>
        <v>0</v>
      </c>
      <c r="T54" s="11">
        <f>Modes!F26*'Factoring table'!$H$5</f>
        <v>0</v>
      </c>
      <c r="U54" s="11">
        <f>Modes!G26*'Factoring table'!$H$5</f>
        <v>0</v>
      </c>
      <c r="V54" s="11">
        <f>Modes!H26*'Factoring table'!$H$5</f>
        <v>0</v>
      </c>
      <c r="W54" s="11">
        <f>Modes!I26*'Factoring table'!$H$5</f>
        <v>0</v>
      </c>
      <c r="X54" s="11">
        <f>Modes!J26*'Factoring table'!$H$5</f>
        <v>0.26500000000000001</v>
      </c>
      <c r="Y54" s="11">
        <f>Modes!K26*'Factoring table'!$H$5</f>
        <v>1436.0350000000001</v>
      </c>
      <c r="Z54" s="11">
        <f>Modes!L26*'Factoring table'!$H$5</f>
        <v>9976.9850000000006</v>
      </c>
      <c r="AA54" s="11">
        <f>Modes!M26*'Factoring table'!$H$5</f>
        <v>351.39000000000004</v>
      </c>
      <c r="AC54">
        <v>10</v>
      </c>
      <c r="AD54" s="11">
        <f>Modes!C40*'Factoring table'!$H$5</f>
        <v>6.36</v>
      </c>
      <c r="AE54" s="11">
        <f>Modes!D40*'Factoring table'!$H$5</f>
        <v>0.26500000000000001</v>
      </c>
      <c r="AF54" s="11">
        <f>Modes!E40*'Factoring table'!$H$5</f>
        <v>0</v>
      </c>
      <c r="AG54" s="11">
        <f>Modes!F40*'Factoring table'!$H$5</f>
        <v>0</v>
      </c>
      <c r="AH54" s="11">
        <f>Modes!G40*'Factoring table'!$H$5</f>
        <v>0</v>
      </c>
      <c r="AI54" s="11">
        <f>Modes!H40*'Factoring table'!$H$5</f>
        <v>0</v>
      </c>
      <c r="AJ54" s="11">
        <f>Modes!I40*'Factoring table'!$H$5</f>
        <v>0</v>
      </c>
      <c r="AK54" s="11">
        <f>Modes!J40*'Factoring table'!$H$5</f>
        <v>0</v>
      </c>
      <c r="AL54" s="11">
        <f>Modes!K40*'Factoring table'!$H$5</f>
        <v>1647.24</v>
      </c>
      <c r="AM54" s="11">
        <f>Modes!L40*'Factoring table'!$H$5</f>
        <v>11346.77</v>
      </c>
      <c r="AN54" s="11">
        <f>Modes!M40*'Factoring table'!$H$5</f>
        <v>413.13500000000005</v>
      </c>
    </row>
    <row r="55" spans="3:40" x14ac:dyDescent="0.3">
      <c r="C55">
        <v>11</v>
      </c>
      <c r="D55" s="11">
        <f>Modes!C13*'Factoring table'!$H$5</f>
        <v>10415.560000000001</v>
      </c>
      <c r="E55" s="11">
        <f>Modes!D13*'Factoring table'!$H$5</f>
        <v>20.14</v>
      </c>
      <c r="F55" s="11">
        <f>Modes!E13*'Factoring table'!$H$5</f>
        <v>0</v>
      </c>
      <c r="G55" s="11">
        <f>Modes!F13*'Factoring table'!$H$5</f>
        <v>0.53</v>
      </c>
      <c r="H55" s="11">
        <f>Modes!G13*'Factoring table'!$H$5</f>
        <v>0</v>
      </c>
      <c r="I55" s="11">
        <f>Modes!H13*'Factoring table'!$H$5</f>
        <v>1.3250000000000002</v>
      </c>
      <c r="J55" s="11">
        <f>Modes!I13*'Factoring table'!$H$5</f>
        <v>0</v>
      </c>
      <c r="K55" s="11">
        <f>Modes!J13*'Factoring table'!$H$5</f>
        <v>23.585000000000001</v>
      </c>
      <c r="L55" s="11">
        <f>Modes!K13*'Factoring table'!$H$5</f>
        <v>54692.29</v>
      </c>
      <c r="M55" s="11">
        <f>Modes!L13*'Factoring table'!$H$5</f>
        <v>227.10500000000002</v>
      </c>
      <c r="N55" s="11">
        <f>Modes!M13*'Factoring table'!$H$5</f>
        <v>29891.735000000001</v>
      </c>
      <c r="P55">
        <v>11</v>
      </c>
      <c r="Q55" s="11">
        <f>Modes!C27*'Factoring table'!$H$5</f>
        <v>1633.46</v>
      </c>
      <c r="R55" s="11">
        <f>Modes!D27*'Factoring table'!$H$5</f>
        <v>3.9750000000000001</v>
      </c>
      <c r="S55" s="11">
        <f>Modes!E27*'Factoring table'!$H$5</f>
        <v>0.26500000000000001</v>
      </c>
      <c r="T55" s="11">
        <f>Modes!F27*'Factoring table'!$H$5</f>
        <v>0</v>
      </c>
      <c r="U55" s="11">
        <f>Modes!G27*'Factoring table'!$H$5</f>
        <v>0.26500000000000001</v>
      </c>
      <c r="V55" s="11">
        <f>Modes!H27*'Factoring table'!$H$5</f>
        <v>0.26500000000000001</v>
      </c>
      <c r="W55" s="11">
        <f>Modes!I27*'Factoring table'!$H$5</f>
        <v>0</v>
      </c>
      <c r="X55" s="11">
        <f>Modes!J27*'Factoring table'!$H$5</f>
        <v>3.9750000000000001</v>
      </c>
      <c r="Y55" s="11">
        <f>Modes!K27*'Factoring table'!$H$5</f>
        <v>8623.630000000001</v>
      </c>
      <c r="Z55" s="11">
        <f>Modes!L27*'Factoring table'!$H$5</f>
        <v>35.774999999999999</v>
      </c>
      <c r="AA55" s="11">
        <f>Modes!M27*'Factoring table'!$H$5</f>
        <v>4738.7300000000005</v>
      </c>
      <c r="AC55">
        <v>11</v>
      </c>
      <c r="AD55" s="11">
        <f>Modes!C41*'Factoring table'!$H$5</f>
        <v>1881.5</v>
      </c>
      <c r="AE55" s="11">
        <f>Modes!D41*'Factoring table'!$H$5</f>
        <v>3.9750000000000001</v>
      </c>
      <c r="AF55" s="11">
        <f>Modes!E41*'Factoring table'!$H$5</f>
        <v>0</v>
      </c>
      <c r="AG55" s="11">
        <f>Modes!F41*'Factoring table'!$H$5</f>
        <v>0</v>
      </c>
      <c r="AH55" s="11">
        <f>Modes!G41*'Factoring table'!$H$5</f>
        <v>0</v>
      </c>
      <c r="AI55" s="11">
        <f>Modes!H41*'Factoring table'!$H$5</f>
        <v>0.26500000000000001</v>
      </c>
      <c r="AJ55" s="11">
        <f>Modes!I41*'Factoring table'!$H$5</f>
        <v>0.26500000000000001</v>
      </c>
      <c r="AK55" s="11">
        <f>Modes!J41*'Factoring table'!$H$5</f>
        <v>3.71</v>
      </c>
      <c r="AL55" s="11">
        <f>Modes!K41*'Factoring table'!$H$5</f>
        <v>9945.1850000000013</v>
      </c>
      <c r="AM55" s="11">
        <f>Modes!L41*'Factoring table'!$H$5</f>
        <v>41.34</v>
      </c>
      <c r="AN55" s="11">
        <f>Modes!M41*'Factoring table'!$H$5</f>
        <v>5419.7800000000007</v>
      </c>
    </row>
  </sheetData>
  <mergeCells count="3">
    <mergeCell ref="C1:N1"/>
    <mergeCell ref="P1:AA1"/>
    <mergeCell ref="AC1:A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070A-07C7-4C68-8F9F-771FE0BA337A}">
  <dimension ref="B2:AZ65"/>
  <sheetViews>
    <sheetView topLeftCell="AE1" workbookViewId="0">
      <selection activeCell="R20" sqref="R20"/>
    </sheetView>
  </sheetViews>
  <sheetFormatPr defaultRowHeight="14.4" x14ac:dyDescent="0.3"/>
  <cols>
    <col min="2" max="2" width="9.88671875" bestFit="1" customWidth="1"/>
    <col min="3" max="3" width="10.5546875" bestFit="1" customWidth="1"/>
    <col min="15" max="15" width="9.88671875" bestFit="1" customWidth="1"/>
    <col min="16" max="16" width="10.5546875" bestFit="1" customWidth="1"/>
    <col min="28" max="28" width="9.88671875" bestFit="1" customWidth="1"/>
    <col min="29" max="29" width="10" bestFit="1" customWidth="1"/>
    <col min="30" max="39" width="9.109375" bestFit="1" customWidth="1"/>
    <col min="42" max="42" width="9.5546875" bestFit="1" customWidth="1"/>
  </cols>
  <sheetData>
    <row r="2" spans="2:52" ht="15" thickBot="1" x14ac:dyDescent="0.35">
      <c r="B2" t="s">
        <v>16</v>
      </c>
      <c r="O2" t="s">
        <v>22</v>
      </c>
      <c r="AB2" t="s">
        <v>23</v>
      </c>
      <c r="AO2" t="s">
        <v>24</v>
      </c>
    </row>
    <row r="3" spans="2:52" ht="15" thickBot="1" x14ac:dyDescent="0.35">
      <c r="B3" s="12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O3" s="12" t="s">
        <v>9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B3" s="12" t="s">
        <v>9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O3" s="12" t="s">
        <v>9</v>
      </c>
      <c r="AP3">
        <v>1</v>
      </c>
      <c r="AQ3">
        <v>2</v>
      </c>
      <c r="AR3">
        <v>3</v>
      </c>
      <c r="AS3">
        <v>4</v>
      </c>
      <c r="AT3">
        <v>5</v>
      </c>
      <c r="AU3">
        <v>6</v>
      </c>
      <c r="AV3">
        <v>7</v>
      </c>
      <c r="AW3">
        <v>8</v>
      </c>
      <c r="AX3">
        <v>9</v>
      </c>
      <c r="AY3">
        <v>10</v>
      </c>
      <c r="AZ3">
        <v>11</v>
      </c>
    </row>
    <row r="4" spans="2:52" x14ac:dyDescent="0.3">
      <c r="B4">
        <v>1</v>
      </c>
      <c r="C4" s="13">
        <f>'time period'!D3*'Factoring table'!$B$9</f>
        <v>986087.16500000004</v>
      </c>
      <c r="D4" s="13">
        <f>'time period'!E3*'Factoring table'!$B$9</f>
        <v>21802.62</v>
      </c>
      <c r="E4" s="13">
        <f>'time period'!F3*'Factoring table'!$B$9</f>
        <v>2.8174999999999999</v>
      </c>
      <c r="F4" s="13">
        <f>'time period'!G3*'Factoring table'!$B$9</f>
        <v>146.59049999999999</v>
      </c>
      <c r="G4" s="13">
        <f>'time period'!H3*'Factoring table'!$B$9</f>
        <v>2.1735000000000002</v>
      </c>
      <c r="H4" s="13">
        <f>'time period'!I3*'Factoring table'!$B$9</f>
        <v>525.26250000000005</v>
      </c>
      <c r="I4" s="13">
        <f>'time period'!J3*'Factoring table'!$B$9</f>
        <v>1.8515000000000001</v>
      </c>
      <c r="J4" s="13">
        <f>'time period'!K3*'Factoring table'!$B$9</f>
        <v>106.42100000000001</v>
      </c>
      <c r="K4" s="13">
        <f>'time period'!L3*'Factoring table'!$B$9</f>
        <v>14.49</v>
      </c>
      <c r="L4" s="13">
        <f>'time period'!M3*'Factoring table'!$B$9</f>
        <v>0</v>
      </c>
      <c r="M4" s="13">
        <f>'time period'!N3*'Factoring table'!$B$9</f>
        <v>56.752500000000005</v>
      </c>
      <c r="O4">
        <v>1</v>
      </c>
      <c r="P4" s="13">
        <f>'time period'!D3*'Factoring table'!$B$10</f>
        <v>986087.16500000004</v>
      </c>
      <c r="Q4" s="13">
        <f>'time period'!E3*'Factoring table'!$B$10</f>
        <v>21802.62</v>
      </c>
      <c r="R4" s="13">
        <f>'time period'!F3*'Factoring table'!$B$10</f>
        <v>2.8174999999999999</v>
      </c>
      <c r="S4" s="13">
        <f>'time period'!G3*'Factoring table'!$B$10</f>
        <v>146.59049999999999</v>
      </c>
      <c r="T4" s="13">
        <f>'time period'!H3*'Factoring table'!$B$10</f>
        <v>2.1735000000000002</v>
      </c>
      <c r="U4" s="13">
        <f>'time period'!I3*'Factoring table'!$B$10</f>
        <v>525.26250000000005</v>
      </c>
      <c r="V4" s="13">
        <f>'time period'!J3*'Factoring table'!$B$10</f>
        <v>1.8515000000000001</v>
      </c>
      <c r="W4" s="13">
        <f>'time period'!K3*'Factoring table'!$B$10</f>
        <v>106.42100000000001</v>
      </c>
      <c r="X4" s="13">
        <f>'time period'!L3*'Factoring table'!$B$10</f>
        <v>14.49</v>
      </c>
      <c r="Y4" s="13">
        <f>'time period'!M3*'Factoring table'!$B$10</f>
        <v>0</v>
      </c>
      <c r="Z4" s="13">
        <f>'time period'!N3*'Factoring table'!$B$10</f>
        <v>56.752500000000005</v>
      </c>
      <c r="AB4">
        <v>1</v>
      </c>
      <c r="AC4" s="13">
        <f t="array" ref="AC4:AM14">TRANSPOSE(P4:Z14)</f>
        <v>986087.16500000004</v>
      </c>
      <c r="AD4" s="13">
        <v>2410.8139999999999</v>
      </c>
      <c r="AE4" s="13">
        <v>12.88</v>
      </c>
      <c r="AF4" s="13">
        <v>49.265999999999998</v>
      </c>
      <c r="AG4" s="13">
        <v>37.7545</v>
      </c>
      <c r="AH4" s="13">
        <v>1.5295000000000001</v>
      </c>
      <c r="AI4" s="13">
        <v>0.88550000000000006</v>
      </c>
      <c r="AJ4" s="13">
        <v>2500.0080000000003</v>
      </c>
      <c r="AK4" s="13">
        <v>2747.7870000000003</v>
      </c>
      <c r="AL4" s="13">
        <v>12.477500000000001</v>
      </c>
      <c r="AM4" s="13">
        <v>3163.9720000000002</v>
      </c>
      <c r="AO4">
        <v>1</v>
      </c>
      <c r="AP4" s="13">
        <f>AC4+C4</f>
        <v>1972174.33</v>
      </c>
      <c r="AQ4" s="13">
        <f t="shared" ref="AQ4:AZ4" si="0">AD4+D4</f>
        <v>24213.433999999997</v>
      </c>
      <c r="AR4" s="13">
        <f t="shared" si="0"/>
        <v>15.697500000000002</v>
      </c>
      <c r="AS4" s="13">
        <f t="shared" si="0"/>
        <v>195.85649999999998</v>
      </c>
      <c r="AT4" s="13">
        <f t="shared" si="0"/>
        <v>39.927999999999997</v>
      </c>
      <c r="AU4" s="13">
        <f t="shared" si="0"/>
        <v>526.79200000000003</v>
      </c>
      <c r="AV4" s="13">
        <f t="shared" si="0"/>
        <v>2.7370000000000001</v>
      </c>
      <c r="AW4" s="13">
        <f t="shared" si="0"/>
        <v>2606.4290000000001</v>
      </c>
      <c r="AX4" s="13">
        <f t="shared" si="0"/>
        <v>2762.277</v>
      </c>
      <c r="AY4" s="13">
        <f t="shared" si="0"/>
        <v>12.477500000000001</v>
      </c>
      <c r="AZ4" s="13">
        <f t="shared" si="0"/>
        <v>3220.7245000000003</v>
      </c>
    </row>
    <row r="5" spans="2:52" x14ac:dyDescent="0.3">
      <c r="B5">
        <v>2</v>
      </c>
      <c r="C5" s="13">
        <f>'time period'!D4*'Factoring table'!$B$9</f>
        <v>2410.8139999999999</v>
      </c>
      <c r="D5" s="13">
        <f>'time period'!E4*'Factoring table'!$B$9</f>
        <v>158132.429</v>
      </c>
      <c r="E5" s="13">
        <f>'time period'!F4*'Factoring table'!$B$9</f>
        <v>14.329000000000001</v>
      </c>
      <c r="F5" s="13">
        <f>'time period'!G4*'Factoring table'!$B$9</f>
        <v>14346.629500000001</v>
      </c>
      <c r="G5" s="13">
        <f>'time period'!H4*'Factoring table'!$B$9</f>
        <v>13.685</v>
      </c>
      <c r="H5" s="13">
        <f>'time period'!I4*'Factoring table'!$B$9</f>
        <v>510.93350000000004</v>
      </c>
      <c r="I5" s="13">
        <f>'time period'!J4*'Factoring table'!$B$9</f>
        <v>23.827999999999999</v>
      </c>
      <c r="J5" s="13">
        <f>'time period'!K4*'Factoring table'!$B$9</f>
        <v>289.47800000000001</v>
      </c>
      <c r="K5" s="13">
        <f>'time period'!L4*'Factoring table'!$B$9</f>
        <v>1.8515000000000001</v>
      </c>
      <c r="L5" s="13">
        <f>'time period'!M4*'Factoring table'!$B$9</f>
        <v>8.0500000000000002E-2</v>
      </c>
      <c r="M5" s="13">
        <f>'time period'!N4*'Factoring table'!$B$9</f>
        <v>8.0500000000000002E-2</v>
      </c>
      <c r="O5">
        <v>2</v>
      </c>
      <c r="P5" s="13">
        <f>'time period'!D4*'Factoring table'!$B$10</f>
        <v>2410.8139999999999</v>
      </c>
      <c r="Q5" s="13">
        <f>'time period'!E4*'Factoring table'!$B$10</f>
        <v>158132.429</v>
      </c>
      <c r="R5" s="13">
        <f>'time period'!F4*'Factoring table'!$B$10</f>
        <v>14.329000000000001</v>
      </c>
      <c r="S5" s="13">
        <f>'time period'!G4*'Factoring table'!$B$10</f>
        <v>14346.629500000001</v>
      </c>
      <c r="T5" s="13">
        <f>'time period'!H4*'Factoring table'!$B$10</f>
        <v>13.685</v>
      </c>
      <c r="U5" s="13">
        <f>'time period'!I4*'Factoring table'!$B$10</f>
        <v>510.93350000000004</v>
      </c>
      <c r="V5" s="13">
        <f>'time period'!J4*'Factoring table'!$B$10</f>
        <v>23.827999999999999</v>
      </c>
      <c r="W5" s="13">
        <f>'time period'!K4*'Factoring table'!$B$10</f>
        <v>289.47800000000001</v>
      </c>
      <c r="X5" s="13">
        <f>'time period'!L4*'Factoring table'!$B$10</f>
        <v>1.8515000000000001</v>
      </c>
      <c r="Y5" s="13">
        <f>'time period'!M4*'Factoring table'!$B$10</f>
        <v>8.0500000000000002E-2</v>
      </c>
      <c r="Z5" s="13">
        <f>'time period'!N4*'Factoring table'!$B$10</f>
        <v>8.0500000000000002E-2</v>
      </c>
      <c r="AB5">
        <v>2</v>
      </c>
      <c r="AC5" s="13">
        <v>21802.62</v>
      </c>
      <c r="AD5" s="13">
        <v>158132.429</v>
      </c>
      <c r="AE5" s="13">
        <v>968.09300000000007</v>
      </c>
      <c r="AF5" s="13">
        <v>36443.074500000002</v>
      </c>
      <c r="AG5" s="13">
        <v>2398.739</v>
      </c>
      <c r="AH5" s="13">
        <v>21.734999999999999</v>
      </c>
      <c r="AI5" s="13">
        <v>136.44749999999999</v>
      </c>
      <c r="AJ5" s="13">
        <v>27232.908500000001</v>
      </c>
      <c r="AK5" s="13">
        <v>3302.8344999999999</v>
      </c>
      <c r="AL5" s="13">
        <v>1.2075</v>
      </c>
      <c r="AM5" s="13">
        <v>6.1180000000000003</v>
      </c>
      <c r="AO5">
        <v>2</v>
      </c>
      <c r="AP5" s="13">
        <f t="shared" ref="AP5:AP56" si="1">AC5+C5</f>
        <v>24213.433999999997</v>
      </c>
      <c r="AQ5" s="13">
        <f t="shared" ref="AQ5:AQ56" si="2">AD5+D5</f>
        <v>316264.85800000001</v>
      </c>
      <c r="AR5" s="13">
        <f t="shared" ref="AR5:AR56" si="3">AE5+E5</f>
        <v>982.42200000000003</v>
      </c>
      <c r="AS5" s="13">
        <f t="shared" ref="AS5:AS56" si="4">AF5+F5</f>
        <v>50789.704000000005</v>
      </c>
      <c r="AT5" s="13">
        <f t="shared" ref="AT5:AT56" si="5">AG5+G5</f>
        <v>2412.424</v>
      </c>
      <c r="AU5" s="13">
        <f t="shared" ref="AU5:AU56" si="6">AH5+H5</f>
        <v>532.66849999999999</v>
      </c>
      <c r="AV5" s="13">
        <f t="shared" ref="AV5:AV56" si="7">AI5+I5</f>
        <v>160.27549999999999</v>
      </c>
      <c r="AW5" s="13">
        <f t="shared" ref="AW5:AW56" si="8">AJ5+J5</f>
        <v>27522.386500000001</v>
      </c>
      <c r="AX5" s="13">
        <f t="shared" ref="AX5:AX56" si="9">AK5+K5</f>
        <v>3304.6860000000001</v>
      </c>
      <c r="AY5" s="13">
        <f t="shared" ref="AY5:AY56" si="10">AL5+L5</f>
        <v>1.288</v>
      </c>
      <c r="AZ5" s="13">
        <f t="shared" ref="AZ5:AZ56" si="11">AM5+M5</f>
        <v>6.1985000000000001</v>
      </c>
    </row>
    <row r="6" spans="2:52" x14ac:dyDescent="0.3">
      <c r="B6">
        <v>3</v>
      </c>
      <c r="C6" s="13">
        <f>'time period'!D5*'Factoring table'!$B$9</f>
        <v>12.88</v>
      </c>
      <c r="D6" s="13">
        <f>'time period'!E5*'Factoring table'!$B$9</f>
        <v>968.09300000000007</v>
      </c>
      <c r="E6" s="13">
        <f>'time period'!F5*'Factoring table'!$B$9</f>
        <v>5129.5405000000001</v>
      </c>
      <c r="F6" s="13">
        <f>'time period'!G5*'Factoring table'!$B$9</f>
        <v>108.43350000000001</v>
      </c>
      <c r="G6" s="13">
        <f>'time period'!H5*'Factoring table'!$B$9</f>
        <v>5222.2764999999999</v>
      </c>
      <c r="H6" s="13">
        <f>'time period'!I5*'Factoring table'!$B$9</f>
        <v>8.0500000000000002E-2</v>
      </c>
      <c r="I6" s="13">
        <f>'time period'!J5*'Factoring table'!$B$9</f>
        <v>0</v>
      </c>
      <c r="J6" s="13">
        <f>'time period'!K5*'Factoring table'!$B$9</f>
        <v>1599.0520000000001</v>
      </c>
      <c r="K6" s="13">
        <f>'time period'!L5*'Factoring table'!$B$9</f>
        <v>8.0500000000000002E-2</v>
      </c>
      <c r="L6" s="13">
        <f>'time period'!M5*'Factoring table'!$B$9</f>
        <v>8.0500000000000002E-2</v>
      </c>
      <c r="M6" s="13">
        <f>'time period'!N5*'Factoring table'!$B$9</f>
        <v>8.0500000000000002E-2</v>
      </c>
      <c r="O6">
        <v>3</v>
      </c>
      <c r="P6" s="13">
        <f>'time period'!D5*'Factoring table'!$B$10</f>
        <v>12.88</v>
      </c>
      <c r="Q6" s="13">
        <f>'time period'!E5*'Factoring table'!$B$10</f>
        <v>968.09300000000007</v>
      </c>
      <c r="R6" s="13">
        <f>'time period'!F5*'Factoring table'!$B$10</f>
        <v>5129.5405000000001</v>
      </c>
      <c r="S6" s="13">
        <f>'time period'!G5*'Factoring table'!$B$10</f>
        <v>108.43350000000001</v>
      </c>
      <c r="T6" s="13">
        <f>'time period'!H5*'Factoring table'!$B$10</f>
        <v>5222.2764999999999</v>
      </c>
      <c r="U6" s="13">
        <f>'time period'!I5*'Factoring table'!$B$10</f>
        <v>8.0500000000000002E-2</v>
      </c>
      <c r="V6" s="13">
        <f>'time period'!J5*'Factoring table'!$B$10</f>
        <v>0</v>
      </c>
      <c r="W6" s="13">
        <f>'time period'!K5*'Factoring table'!$B$10</f>
        <v>1599.0520000000001</v>
      </c>
      <c r="X6" s="13">
        <f>'time period'!L5*'Factoring table'!$B$10</f>
        <v>8.0500000000000002E-2</v>
      </c>
      <c r="Y6" s="13">
        <f>'time period'!M5*'Factoring table'!$B$10</f>
        <v>8.0500000000000002E-2</v>
      </c>
      <c r="Z6" s="13">
        <f>'time period'!N5*'Factoring table'!$B$10</f>
        <v>8.0500000000000002E-2</v>
      </c>
      <c r="AB6">
        <v>3</v>
      </c>
      <c r="AC6" s="13">
        <v>2.8174999999999999</v>
      </c>
      <c r="AD6" s="13">
        <v>14.329000000000001</v>
      </c>
      <c r="AE6" s="13">
        <v>5129.5405000000001</v>
      </c>
      <c r="AF6" s="13">
        <v>2.7370000000000001</v>
      </c>
      <c r="AG6" s="13">
        <v>10363.087</v>
      </c>
      <c r="AH6" s="13">
        <v>0</v>
      </c>
      <c r="AI6" s="13">
        <v>8.0500000000000002E-2</v>
      </c>
      <c r="AJ6" s="13">
        <v>3941.6020000000003</v>
      </c>
      <c r="AK6" s="13">
        <v>24.069500000000001</v>
      </c>
      <c r="AL6" s="13">
        <v>8.0500000000000002E-2</v>
      </c>
      <c r="AM6" s="13">
        <v>0</v>
      </c>
      <c r="AO6">
        <v>3</v>
      </c>
      <c r="AP6" s="13">
        <f t="shared" si="1"/>
        <v>15.697500000000002</v>
      </c>
      <c r="AQ6" s="13">
        <f t="shared" si="2"/>
        <v>982.42200000000003</v>
      </c>
      <c r="AR6" s="13">
        <f t="shared" si="3"/>
        <v>10259.081</v>
      </c>
      <c r="AS6" s="13">
        <f t="shared" si="4"/>
        <v>111.1705</v>
      </c>
      <c r="AT6" s="13">
        <f t="shared" si="5"/>
        <v>15585.363499999999</v>
      </c>
      <c r="AU6" s="13">
        <f t="shared" si="6"/>
        <v>8.0500000000000002E-2</v>
      </c>
      <c r="AV6" s="13">
        <f t="shared" si="7"/>
        <v>8.0500000000000002E-2</v>
      </c>
      <c r="AW6" s="13">
        <f t="shared" si="8"/>
        <v>5540.6540000000005</v>
      </c>
      <c r="AX6" s="13">
        <f t="shared" si="9"/>
        <v>24.150000000000002</v>
      </c>
      <c r="AY6" s="13">
        <f t="shared" si="10"/>
        <v>0.161</v>
      </c>
      <c r="AZ6" s="13">
        <f t="shared" si="11"/>
        <v>8.0500000000000002E-2</v>
      </c>
    </row>
    <row r="7" spans="2:52" x14ac:dyDescent="0.3">
      <c r="B7">
        <v>4</v>
      </c>
      <c r="C7" s="13">
        <f>'time period'!D6*'Factoring table'!$B$9</f>
        <v>49.265999999999998</v>
      </c>
      <c r="D7" s="13">
        <f>'time period'!E6*'Factoring table'!$B$9</f>
        <v>36443.074500000002</v>
      </c>
      <c r="E7" s="13">
        <f>'time period'!F6*'Factoring table'!$B$9</f>
        <v>2.7370000000000001</v>
      </c>
      <c r="F7" s="13">
        <f>'time period'!G6*'Factoring table'!$B$9</f>
        <v>29883.370999999999</v>
      </c>
      <c r="G7" s="13">
        <f>'time period'!H6*'Factoring table'!$B$9</f>
        <v>65.607500000000002</v>
      </c>
      <c r="H7" s="13">
        <f>'time period'!I6*'Factoring table'!$B$9</f>
        <v>395.01350000000002</v>
      </c>
      <c r="I7" s="13">
        <f>'time period'!J6*'Factoring table'!$B$9</f>
        <v>23877.6685</v>
      </c>
      <c r="J7" s="13">
        <f>'time period'!K6*'Factoring table'!$B$9</f>
        <v>6.1985000000000001</v>
      </c>
      <c r="K7" s="13">
        <f>'time period'!L6*'Factoring table'!$B$9</f>
        <v>8.0500000000000002E-2</v>
      </c>
      <c r="L7" s="13">
        <f>'time period'!M6*'Factoring table'!$B$9</f>
        <v>8.0500000000000002E-2</v>
      </c>
      <c r="M7" s="13">
        <f>'time period'!N6*'Factoring table'!$B$9</f>
        <v>0</v>
      </c>
      <c r="O7">
        <v>4</v>
      </c>
      <c r="P7" s="13">
        <f>'time period'!D6*'Factoring table'!$B$10</f>
        <v>49.265999999999998</v>
      </c>
      <c r="Q7" s="13">
        <f>'time period'!E6*'Factoring table'!$B$10</f>
        <v>36443.074500000002</v>
      </c>
      <c r="R7" s="13">
        <f>'time period'!F6*'Factoring table'!$B$10</f>
        <v>2.7370000000000001</v>
      </c>
      <c r="S7" s="13">
        <f>'time period'!G6*'Factoring table'!$B$10</f>
        <v>29883.370999999999</v>
      </c>
      <c r="T7" s="13">
        <f>'time period'!H6*'Factoring table'!$B$10</f>
        <v>65.607500000000002</v>
      </c>
      <c r="U7" s="13">
        <f>'time period'!I6*'Factoring table'!$B$10</f>
        <v>395.01350000000002</v>
      </c>
      <c r="V7" s="13">
        <f>'time period'!J6*'Factoring table'!$B$10</f>
        <v>23877.6685</v>
      </c>
      <c r="W7" s="13">
        <f>'time period'!K6*'Factoring table'!$B$10</f>
        <v>6.1985000000000001</v>
      </c>
      <c r="X7" s="13">
        <f>'time period'!L6*'Factoring table'!$B$10</f>
        <v>8.0500000000000002E-2</v>
      </c>
      <c r="Y7" s="13">
        <f>'time period'!M6*'Factoring table'!$B$10</f>
        <v>8.0500000000000002E-2</v>
      </c>
      <c r="Z7" s="13">
        <f>'time period'!N6*'Factoring table'!$B$10</f>
        <v>0</v>
      </c>
      <c r="AB7">
        <v>4</v>
      </c>
      <c r="AC7" s="13">
        <v>146.59049999999999</v>
      </c>
      <c r="AD7" s="13">
        <v>14346.629500000001</v>
      </c>
      <c r="AE7" s="13">
        <v>108.43350000000001</v>
      </c>
      <c r="AF7" s="13">
        <v>29883.370999999999</v>
      </c>
      <c r="AG7" s="13">
        <v>2386.5030000000002</v>
      </c>
      <c r="AH7" s="13">
        <v>6.7620000000000005</v>
      </c>
      <c r="AI7" s="13">
        <v>37089.006500000003</v>
      </c>
      <c r="AJ7" s="13">
        <v>150.696</v>
      </c>
      <c r="AK7" s="13">
        <v>61.663000000000004</v>
      </c>
      <c r="AL7" s="13">
        <v>8.0500000000000002E-2</v>
      </c>
      <c r="AM7" s="13">
        <v>0.161</v>
      </c>
      <c r="AO7">
        <v>4</v>
      </c>
      <c r="AP7" s="13">
        <f t="shared" si="1"/>
        <v>195.85649999999998</v>
      </c>
      <c r="AQ7" s="13">
        <f t="shared" si="2"/>
        <v>50789.704000000005</v>
      </c>
      <c r="AR7" s="13">
        <f t="shared" si="3"/>
        <v>111.1705</v>
      </c>
      <c r="AS7" s="13">
        <f t="shared" si="4"/>
        <v>59766.741999999998</v>
      </c>
      <c r="AT7" s="13">
        <f t="shared" si="5"/>
        <v>2452.1105000000002</v>
      </c>
      <c r="AU7" s="13">
        <f t="shared" si="6"/>
        <v>401.77550000000002</v>
      </c>
      <c r="AV7" s="13">
        <f t="shared" si="7"/>
        <v>60966.675000000003</v>
      </c>
      <c r="AW7" s="13">
        <f t="shared" si="8"/>
        <v>156.89449999999999</v>
      </c>
      <c r="AX7" s="13">
        <f t="shared" si="9"/>
        <v>61.743500000000004</v>
      </c>
      <c r="AY7" s="13">
        <f t="shared" si="10"/>
        <v>0.161</v>
      </c>
      <c r="AZ7" s="13">
        <f t="shared" si="11"/>
        <v>0.161</v>
      </c>
    </row>
    <row r="8" spans="2:52" x14ac:dyDescent="0.3">
      <c r="B8">
        <v>5</v>
      </c>
      <c r="C8" s="13">
        <f>'time period'!D7*'Factoring table'!$B$9</f>
        <v>37.7545</v>
      </c>
      <c r="D8" s="13">
        <f>'time period'!E7*'Factoring table'!$B$9</f>
        <v>2398.739</v>
      </c>
      <c r="E8" s="13">
        <f>'time period'!F7*'Factoring table'!$B$9</f>
        <v>10363.087</v>
      </c>
      <c r="F8" s="13">
        <f>'time period'!G7*'Factoring table'!$B$9</f>
        <v>2386.5030000000002</v>
      </c>
      <c r="G8" s="13">
        <f>'time period'!H7*'Factoring table'!$B$9</f>
        <v>3899.3395</v>
      </c>
      <c r="H8" s="13">
        <f>'time period'!I7*'Factoring table'!$B$9</f>
        <v>1.9319999999999999</v>
      </c>
      <c r="I8" s="13">
        <f>'time period'!J7*'Factoring table'!$B$9</f>
        <v>1.3685</v>
      </c>
      <c r="J8" s="13">
        <f>'time period'!K7*'Factoring table'!$B$9</f>
        <v>1452.1395</v>
      </c>
      <c r="K8" s="13">
        <f>'time period'!L7*'Factoring table'!$B$9</f>
        <v>0.161</v>
      </c>
      <c r="L8" s="13">
        <f>'time period'!M7*'Factoring table'!$B$9</f>
        <v>8.0500000000000002E-2</v>
      </c>
      <c r="M8" s="13">
        <f>'time period'!N7*'Factoring table'!$B$9</f>
        <v>0</v>
      </c>
      <c r="O8">
        <v>5</v>
      </c>
      <c r="P8" s="13">
        <f>'time period'!D7*'Factoring table'!$B$10</f>
        <v>37.7545</v>
      </c>
      <c r="Q8" s="13">
        <f>'time period'!E7*'Factoring table'!$B$10</f>
        <v>2398.739</v>
      </c>
      <c r="R8" s="13">
        <f>'time period'!F7*'Factoring table'!$B$10</f>
        <v>10363.087</v>
      </c>
      <c r="S8" s="13">
        <f>'time period'!G7*'Factoring table'!$B$10</f>
        <v>2386.5030000000002</v>
      </c>
      <c r="T8" s="13">
        <f>'time period'!H7*'Factoring table'!$B$10</f>
        <v>3899.3395</v>
      </c>
      <c r="U8" s="13">
        <f>'time period'!I7*'Factoring table'!$B$10</f>
        <v>1.9319999999999999</v>
      </c>
      <c r="V8" s="13">
        <f>'time period'!J7*'Factoring table'!$B$10</f>
        <v>1.3685</v>
      </c>
      <c r="W8" s="13">
        <f>'time period'!K7*'Factoring table'!$B$10</f>
        <v>1452.1395</v>
      </c>
      <c r="X8" s="13">
        <f>'time period'!L7*'Factoring table'!$B$10</f>
        <v>0.161</v>
      </c>
      <c r="Y8" s="13">
        <f>'time period'!M7*'Factoring table'!$B$10</f>
        <v>8.0500000000000002E-2</v>
      </c>
      <c r="Z8" s="13">
        <f>'time period'!N7*'Factoring table'!$B$10</f>
        <v>0</v>
      </c>
      <c r="AB8">
        <v>5</v>
      </c>
      <c r="AC8" s="13">
        <v>2.1735000000000002</v>
      </c>
      <c r="AD8" s="13">
        <v>13.685</v>
      </c>
      <c r="AE8" s="13">
        <v>5222.2764999999999</v>
      </c>
      <c r="AF8" s="13">
        <v>65.607500000000002</v>
      </c>
      <c r="AG8" s="13">
        <v>3899.3395</v>
      </c>
      <c r="AH8" s="13">
        <v>8.0500000000000002E-2</v>
      </c>
      <c r="AI8" s="13">
        <v>8.0500000000000002E-2</v>
      </c>
      <c r="AJ8" s="13">
        <v>814.41849999999999</v>
      </c>
      <c r="AK8" s="13">
        <v>0.96599999999999997</v>
      </c>
      <c r="AL8" s="13">
        <v>8.0500000000000002E-2</v>
      </c>
      <c r="AM8" s="13">
        <v>0</v>
      </c>
      <c r="AO8">
        <v>5</v>
      </c>
      <c r="AP8" s="13">
        <f t="shared" si="1"/>
        <v>39.927999999999997</v>
      </c>
      <c r="AQ8" s="13">
        <f t="shared" si="2"/>
        <v>2412.424</v>
      </c>
      <c r="AR8" s="13">
        <f t="shared" si="3"/>
        <v>15585.363499999999</v>
      </c>
      <c r="AS8" s="13">
        <f t="shared" si="4"/>
        <v>2452.1105000000002</v>
      </c>
      <c r="AT8" s="13">
        <f t="shared" si="5"/>
        <v>7798.6790000000001</v>
      </c>
      <c r="AU8" s="13">
        <f t="shared" si="6"/>
        <v>2.0124999999999997</v>
      </c>
      <c r="AV8" s="13">
        <f t="shared" si="7"/>
        <v>1.4490000000000001</v>
      </c>
      <c r="AW8" s="13">
        <f t="shared" si="8"/>
        <v>2266.558</v>
      </c>
      <c r="AX8" s="13">
        <f t="shared" si="9"/>
        <v>1.127</v>
      </c>
      <c r="AY8" s="13">
        <f t="shared" si="10"/>
        <v>0.161</v>
      </c>
      <c r="AZ8" s="13">
        <f t="shared" si="11"/>
        <v>0</v>
      </c>
    </row>
    <row r="9" spans="2:52" x14ac:dyDescent="0.3">
      <c r="B9">
        <v>6</v>
      </c>
      <c r="C9" s="13">
        <f>'time period'!D8*'Factoring table'!$B$9</f>
        <v>1.5295000000000001</v>
      </c>
      <c r="D9" s="13">
        <f>'time period'!E8*'Factoring table'!$B$9</f>
        <v>21.734999999999999</v>
      </c>
      <c r="E9" s="13">
        <f>'time period'!F8*'Factoring table'!$B$9</f>
        <v>0</v>
      </c>
      <c r="F9" s="13">
        <f>'time period'!G8*'Factoring table'!$B$9</f>
        <v>6.7620000000000005</v>
      </c>
      <c r="G9" s="13">
        <f>'time period'!H8*'Factoring table'!$B$9</f>
        <v>8.0500000000000002E-2</v>
      </c>
      <c r="H9" s="13">
        <f>'time period'!I8*'Factoring table'!$B$9</f>
        <v>125965.43400000001</v>
      </c>
      <c r="I9" s="13">
        <f>'time period'!J8*'Factoring table'!$B$9</f>
        <v>45.563000000000002</v>
      </c>
      <c r="J9" s="13">
        <f>'time period'!K8*'Factoring table'!$B$9</f>
        <v>8.0500000000000002E-2</v>
      </c>
      <c r="K9" s="13">
        <f>'time period'!L8*'Factoring table'!$B$9</f>
        <v>8.0500000000000002E-2</v>
      </c>
      <c r="L9" s="13">
        <f>'time period'!M8*'Factoring table'!$B$9</f>
        <v>8.0500000000000002E-2</v>
      </c>
      <c r="M9" s="13">
        <f>'time period'!N8*'Factoring table'!$B$9</f>
        <v>0</v>
      </c>
      <c r="O9">
        <v>6</v>
      </c>
      <c r="P9" s="13">
        <f>'time period'!D8*'Factoring table'!$B$10</f>
        <v>1.5295000000000001</v>
      </c>
      <c r="Q9" s="13">
        <f>'time period'!E8*'Factoring table'!$B$10</f>
        <v>21.734999999999999</v>
      </c>
      <c r="R9" s="13">
        <f>'time period'!F8*'Factoring table'!$B$10</f>
        <v>0</v>
      </c>
      <c r="S9" s="13">
        <f>'time period'!G8*'Factoring table'!$B$10</f>
        <v>6.7620000000000005</v>
      </c>
      <c r="T9" s="13">
        <f>'time period'!H8*'Factoring table'!$B$10</f>
        <v>8.0500000000000002E-2</v>
      </c>
      <c r="U9" s="13">
        <f>'time period'!I8*'Factoring table'!$B$10</f>
        <v>125965.43400000001</v>
      </c>
      <c r="V9" s="13">
        <f>'time period'!J8*'Factoring table'!$B$10</f>
        <v>45.563000000000002</v>
      </c>
      <c r="W9" s="13">
        <f>'time period'!K8*'Factoring table'!$B$10</f>
        <v>8.0500000000000002E-2</v>
      </c>
      <c r="X9" s="13">
        <f>'time period'!L8*'Factoring table'!$B$10</f>
        <v>8.0500000000000002E-2</v>
      </c>
      <c r="Y9" s="13">
        <f>'time period'!M8*'Factoring table'!$B$10</f>
        <v>8.0500000000000002E-2</v>
      </c>
      <c r="Z9" s="13">
        <f>'time period'!N8*'Factoring table'!$B$10</f>
        <v>0</v>
      </c>
      <c r="AB9">
        <v>6</v>
      </c>
      <c r="AC9" s="13">
        <v>525.26250000000005</v>
      </c>
      <c r="AD9" s="13">
        <v>510.93350000000004</v>
      </c>
      <c r="AE9" s="13">
        <v>8.0500000000000002E-2</v>
      </c>
      <c r="AF9" s="13">
        <v>395.01350000000002</v>
      </c>
      <c r="AG9" s="13">
        <v>1.9319999999999999</v>
      </c>
      <c r="AH9" s="13">
        <v>125965.43400000001</v>
      </c>
      <c r="AI9" s="13">
        <v>6614.0410000000002</v>
      </c>
      <c r="AJ9" s="13">
        <v>26.323499999999999</v>
      </c>
      <c r="AK9" s="13">
        <v>64.561000000000007</v>
      </c>
      <c r="AL9" s="13">
        <v>8.0500000000000002E-2</v>
      </c>
      <c r="AM9" s="13">
        <v>0.40250000000000002</v>
      </c>
      <c r="AO9">
        <v>6</v>
      </c>
      <c r="AP9" s="13">
        <f t="shared" si="1"/>
        <v>526.79200000000003</v>
      </c>
      <c r="AQ9" s="13">
        <f t="shared" si="2"/>
        <v>532.66849999999999</v>
      </c>
      <c r="AR9" s="13">
        <f t="shared" si="3"/>
        <v>8.0500000000000002E-2</v>
      </c>
      <c r="AS9" s="13">
        <f t="shared" si="4"/>
        <v>401.77550000000002</v>
      </c>
      <c r="AT9" s="13">
        <f t="shared" si="5"/>
        <v>2.0124999999999997</v>
      </c>
      <c r="AU9" s="13">
        <f t="shared" si="6"/>
        <v>251930.86800000002</v>
      </c>
      <c r="AV9" s="13">
        <f t="shared" si="7"/>
        <v>6659.6040000000003</v>
      </c>
      <c r="AW9" s="13">
        <f t="shared" si="8"/>
        <v>26.404</v>
      </c>
      <c r="AX9" s="13">
        <f t="shared" si="9"/>
        <v>64.641500000000008</v>
      </c>
      <c r="AY9" s="13">
        <f t="shared" si="10"/>
        <v>0.161</v>
      </c>
      <c r="AZ9" s="13">
        <f t="shared" si="11"/>
        <v>0.40250000000000002</v>
      </c>
    </row>
    <row r="10" spans="2:52" x14ac:dyDescent="0.3">
      <c r="B10">
        <v>7</v>
      </c>
      <c r="C10" s="13">
        <f>'time period'!D9*'Factoring table'!$B$9</f>
        <v>0.88550000000000006</v>
      </c>
      <c r="D10" s="13">
        <f>'time period'!E9*'Factoring table'!$B$9</f>
        <v>136.44749999999999</v>
      </c>
      <c r="E10" s="13">
        <f>'time period'!F9*'Factoring table'!$B$9</f>
        <v>8.0500000000000002E-2</v>
      </c>
      <c r="F10" s="13">
        <f>'time period'!G9*'Factoring table'!$B$9</f>
        <v>37089.006500000003</v>
      </c>
      <c r="G10" s="13">
        <f>'time period'!H9*'Factoring table'!$B$9</f>
        <v>8.0500000000000002E-2</v>
      </c>
      <c r="H10" s="13">
        <f>'time period'!I9*'Factoring table'!$B$9</f>
        <v>6614.0410000000002</v>
      </c>
      <c r="I10" s="13">
        <f>'time period'!J9*'Factoring table'!$B$9</f>
        <v>13318.564</v>
      </c>
      <c r="J10" s="13">
        <f>'time period'!K9*'Factoring table'!$B$9</f>
        <v>0.161</v>
      </c>
      <c r="K10" s="13">
        <f>'time period'!L9*'Factoring table'!$B$9</f>
        <v>8.0500000000000002E-2</v>
      </c>
      <c r="L10" s="13">
        <f>'time period'!M9*'Factoring table'!$B$9</f>
        <v>8.0500000000000002E-2</v>
      </c>
      <c r="M10" s="13">
        <f>'time period'!N9*'Factoring table'!$B$9</f>
        <v>0</v>
      </c>
      <c r="O10">
        <v>7</v>
      </c>
      <c r="P10" s="13">
        <f>'time period'!D9*'Factoring table'!$B$10</f>
        <v>0.88550000000000006</v>
      </c>
      <c r="Q10" s="13">
        <f>'time period'!E9*'Factoring table'!$B$10</f>
        <v>136.44749999999999</v>
      </c>
      <c r="R10" s="13">
        <f>'time period'!F9*'Factoring table'!$B$10</f>
        <v>8.0500000000000002E-2</v>
      </c>
      <c r="S10" s="13">
        <f>'time period'!G9*'Factoring table'!$B$10</f>
        <v>37089.006500000003</v>
      </c>
      <c r="T10" s="13">
        <f>'time period'!H9*'Factoring table'!$B$10</f>
        <v>8.0500000000000002E-2</v>
      </c>
      <c r="U10" s="13">
        <f>'time period'!I9*'Factoring table'!$B$10</f>
        <v>6614.0410000000002</v>
      </c>
      <c r="V10" s="13">
        <f>'time period'!J9*'Factoring table'!$B$10</f>
        <v>13318.564</v>
      </c>
      <c r="W10" s="13">
        <f>'time period'!K9*'Factoring table'!$B$10</f>
        <v>0.161</v>
      </c>
      <c r="X10" s="13">
        <f>'time period'!L9*'Factoring table'!$B$10</f>
        <v>8.0500000000000002E-2</v>
      </c>
      <c r="Y10" s="13">
        <f>'time period'!M9*'Factoring table'!$B$10</f>
        <v>8.0500000000000002E-2</v>
      </c>
      <c r="Z10" s="13">
        <f>'time period'!N9*'Factoring table'!$B$10</f>
        <v>0</v>
      </c>
      <c r="AB10">
        <v>7</v>
      </c>
      <c r="AC10" s="13">
        <v>1.8515000000000001</v>
      </c>
      <c r="AD10" s="13">
        <v>23.827999999999999</v>
      </c>
      <c r="AE10" s="13">
        <v>0</v>
      </c>
      <c r="AF10" s="13">
        <v>23877.6685</v>
      </c>
      <c r="AG10" s="13">
        <v>1.3685</v>
      </c>
      <c r="AH10" s="13">
        <v>45.563000000000002</v>
      </c>
      <c r="AI10" s="13">
        <v>13318.564</v>
      </c>
      <c r="AJ10" s="13">
        <v>0.64400000000000002</v>
      </c>
      <c r="AK10" s="13">
        <v>2.0125000000000002</v>
      </c>
      <c r="AL10" s="13">
        <v>8.0500000000000002E-2</v>
      </c>
      <c r="AM10" s="13">
        <v>0</v>
      </c>
      <c r="AO10">
        <v>7</v>
      </c>
      <c r="AP10" s="13">
        <f t="shared" si="1"/>
        <v>2.7370000000000001</v>
      </c>
      <c r="AQ10" s="13">
        <f t="shared" si="2"/>
        <v>160.27549999999999</v>
      </c>
      <c r="AR10" s="13">
        <f t="shared" si="3"/>
        <v>8.0500000000000002E-2</v>
      </c>
      <c r="AS10" s="13">
        <f t="shared" si="4"/>
        <v>60966.675000000003</v>
      </c>
      <c r="AT10" s="13">
        <f t="shared" si="5"/>
        <v>1.4490000000000001</v>
      </c>
      <c r="AU10" s="13">
        <f t="shared" si="6"/>
        <v>6659.6040000000003</v>
      </c>
      <c r="AV10" s="13">
        <f t="shared" si="7"/>
        <v>26637.128000000001</v>
      </c>
      <c r="AW10" s="13">
        <f t="shared" si="8"/>
        <v>0.80500000000000005</v>
      </c>
      <c r="AX10" s="13">
        <f t="shared" si="9"/>
        <v>2.093</v>
      </c>
      <c r="AY10" s="13">
        <f t="shared" si="10"/>
        <v>0.161</v>
      </c>
      <c r="AZ10" s="13">
        <f t="shared" si="11"/>
        <v>0</v>
      </c>
    </row>
    <row r="11" spans="2:52" x14ac:dyDescent="0.3">
      <c r="B11">
        <v>8</v>
      </c>
      <c r="C11" s="13">
        <f>'time period'!D10*'Factoring table'!$B$9</f>
        <v>2500.0080000000003</v>
      </c>
      <c r="D11" s="13">
        <f>'time period'!E10*'Factoring table'!$B$9</f>
        <v>27232.908500000001</v>
      </c>
      <c r="E11" s="13">
        <f>'time period'!F10*'Factoring table'!$B$9</f>
        <v>3941.6020000000003</v>
      </c>
      <c r="F11" s="13">
        <f>'time period'!G10*'Factoring table'!$B$9</f>
        <v>150.696</v>
      </c>
      <c r="G11" s="13">
        <f>'time period'!H10*'Factoring table'!$B$9</f>
        <v>814.41849999999999</v>
      </c>
      <c r="H11" s="13">
        <f>'time period'!I10*'Factoring table'!$B$9</f>
        <v>26.323499999999999</v>
      </c>
      <c r="I11" s="13">
        <f>'time period'!J10*'Factoring table'!$B$9</f>
        <v>0.64400000000000002</v>
      </c>
      <c r="J11" s="13">
        <f>'time period'!K10*'Factoring table'!$B$9</f>
        <v>82129.722500000003</v>
      </c>
      <c r="K11" s="13">
        <f>'time period'!L10*'Factoring table'!$B$9</f>
        <v>5.7960000000000003</v>
      </c>
      <c r="L11" s="13">
        <f>'time period'!M10*'Factoring table'!$B$9</f>
        <v>8.0500000000000002E-2</v>
      </c>
      <c r="M11" s="13">
        <f>'time period'!N10*'Factoring table'!$B$9</f>
        <v>1.2075</v>
      </c>
      <c r="O11">
        <v>8</v>
      </c>
      <c r="P11" s="13">
        <f>'time period'!D10*'Factoring table'!$B$10</f>
        <v>2500.0080000000003</v>
      </c>
      <c r="Q11" s="13">
        <f>'time period'!E10*'Factoring table'!$B$10</f>
        <v>27232.908500000001</v>
      </c>
      <c r="R11" s="13">
        <f>'time period'!F10*'Factoring table'!$B$10</f>
        <v>3941.6020000000003</v>
      </c>
      <c r="S11" s="13">
        <f>'time period'!G10*'Factoring table'!$B$10</f>
        <v>150.696</v>
      </c>
      <c r="T11" s="13">
        <f>'time period'!H10*'Factoring table'!$B$10</f>
        <v>814.41849999999999</v>
      </c>
      <c r="U11" s="13">
        <f>'time period'!I10*'Factoring table'!$B$10</f>
        <v>26.323499999999999</v>
      </c>
      <c r="V11" s="13">
        <f>'time period'!J10*'Factoring table'!$B$10</f>
        <v>0.64400000000000002</v>
      </c>
      <c r="W11" s="13">
        <f>'time period'!K10*'Factoring table'!$B$10</f>
        <v>82129.722500000003</v>
      </c>
      <c r="X11" s="13">
        <f>'time period'!L10*'Factoring table'!$B$10</f>
        <v>5.7960000000000003</v>
      </c>
      <c r="Y11" s="13">
        <f>'time period'!M10*'Factoring table'!$B$10</f>
        <v>8.0500000000000002E-2</v>
      </c>
      <c r="Z11" s="13">
        <f>'time period'!N10*'Factoring table'!$B$10</f>
        <v>1.2075</v>
      </c>
      <c r="AB11">
        <v>8</v>
      </c>
      <c r="AC11" s="13">
        <v>106.42100000000001</v>
      </c>
      <c r="AD11" s="13">
        <v>289.47800000000001</v>
      </c>
      <c r="AE11" s="13">
        <v>1599.0520000000001</v>
      </c>
      <c r="AF11" s="13">
        <v>6.1985000000000001</v>
      </c>
      <c r="AG11" s="13">
        <v>1452.1395</v>
      </c>
      <c r="AH11" s="13">
        <v>8.0500000000000002E-2</v>
      </c>
      <c r="AI11" s="13">
        <v>0.161</v>
      </c>
      <c r="AJ11" s="13">
        <v>82129.722500000003</v>
      </c>
      <c r="AK11" s="13">
        <v>2016.364</v>
      </c>
      <c r="AL11" s="13">
        <v>0</v>
      </c>
      <c r="AM11" s="13">
        <v>7.1645000000000003</v>
      </c>
      <c r="AO11">
        <v>8</v>
      </c>
      <c r="AP11" s="13">
        <f t="shared" si="1"/>
        <v>2606.4290000000001</v>
      </c>
      <c r="AQ11" s="13">
        <f t="shared" si="2"/>
        <v>27522.386500000001</v>
      </c>
      <c r="AR11" s="13">
        <f t="shared" si="3"/>
        <v>5540.6540000000005</v>
      </c>
      <c r="AS11" s="13">
        <f t="shared" si="4"/>
        <v>156.89449999999999</v>
      </c>
      <c r="AT11" s="13">
        <f t="shared" si="5"/>
        <v>2266.558</v>
      </c>
      <c r="AU11" s="13">
        <f t="shared" si="6"/>
        <v>26.404</v>
      </c>
      <c r="AV11" s="13">
        <f t="shared" si="7"/>
        <v>0.80500000000000005</v>
      </c>
      <c r="AW11" s="13">
        <f t="shared" si="8"/>
        <v>164259.44500000001</v>
      </c>
      <c r="AX11" s="13">
        <f t="shared" si="9"/>
        <v>2022.16</v>
      </c>
      <c r="AY11" s="13">
        <f t="shared" si="10"/>
        <v>8.0500000000000002E-2</v>
      </c>
      <c r="AZ11" s="13">
        <f t="shared" si="11"/>
        <v>8.3719999999999999</v>
      </c>
    </row>
    <row r="12" spans="2:52" x14ac:dyDescent="0.3">
      <c r="B12">
        <v>9</v>
      </c>
      <c r="C12" s="13">
        <f>'time period'!D11*'Factoring table'!$B$9</f>
        <v>2747.7870000000003</v>
      </c>
      <c r="D12" s="13">
        <f>'time period'!E11*'Factoring table'!$B$9</f>
        <v>3302.8344999999999</v>
      </c>
      <c r="E12" s="13">
        <f>'time period'!F11*'Factoring table'!$B$9</f>
        <v>24.069500000000001</v>
      </c>
      <c r="F12" s="13">
        <f>'time period'!G11*'Factoring table'!$B$9</f>
        <v>61.663000000000004</v>
      </c>
      <c r="G12" s="13">
        <f>'time period'!H11*'Factoring table'!$B$9</f>
        <v>0.96599999999999997</v>
      </c>
      <c r="H12" s="13">
        <f>'time period'!I11*'Factoring table'!$B$9</f>
        <v>64.561000000000007</v>
      </c>
      <c r="I12" s="13">
        <f>'time period'!J11*'Factoring table'!$B$9</f>
        <v>2.0125000000000002</v>
      </c>
      <c r="J12" s="13">
        <f>'time period'!K11*'Factoring table'!$B$9</f>
        <v>2016.364</v>
      </c>
      <c r="K12" s="13">
        <f>'time period'!L11*'Factoring table'!$B$9</f>
        <v>12.9605</v>
      </c>
      <c r="L12" s="13">
        <f>'time period'!M11*'Factoring table'!$B$9</f>
        <v>240.21200000000002</v>
      </c>
      <c r="M12" s="13">
        <f>'time period'!N11*'Factoring table'!$B$9</f>
        <v>9637.621000000001</v>
      </c>
      <c r="O12">
        <v>9</v>
      </c>
      <c r="P12" s="13">
        <f>'time period'!D11*'Factoring table'!$B$10</f>
        <v>2747.7870000000003</v>
      </c>
      <c r="Q12" s="13">
        <f>'time period'!E11*'Factoring table'!$B$10</f>
        <v>3302.8344999999999</v>
      </c>
      <c r="R12" s="13">
        <f>'time period'!F11*'Factoring table'!$B$10</f>
        <v>24.069500000000001</v>
      </c>
      <c r="S12" s="13">
        <f>'time period'!G11*'Factoring table'!$B$10</f>
        <v>61.663000000000004</v>
      </c>
      <c r="T12" s="13">
        <f>'time period'!H11*'Factoring table'!$B$10</f>
        <v>0.96599999999999997</v>
      </c>
      <c r="U12" s="13">
        <f>'time period'!I11*'Factoring table'!$B$10</f>
        <v>64.561000000000007</v>
      </c>
      <c r="V12" s="13">
        <f>'time period'!J11*'Factoring table'!$B$10</f>
        <v>2.0125000000000002</v>
      </c>
      <c r="W12" s="13">
        <f>'time period'!K11*'Factoring table'!$B$10</f>
        <v>2016.364</v>
      </c>
      <c r="X12" s="13">
        <f>'time period'!L11*'Factoring table'!$B$10</f>
        <v>12.9605</v>
      </c>
      <c r="Y12" s="13">
        <f>'time period'!M11*'Factoring table'!$B$10</f>
        <v>240.21200000000002</v>
      </c>
      <c r="Z12" s="13">
        <f>'time period'!N11*'Factoring table'!$B$10</f>
        <v>9637.621000000001</v>
      </c>
      <c r="AB12">
        <v>9</v>
      </c>
      <c r="AC12" s="13">
        <v>14.49</v>
      </c>
      <c r="AD12" s="13">
        <v>1.8515000000000001</v>
      </c>
      <c r="AE12" s="13">
        <v>8.0500000000000002E-2</v>
      </c>
      <c r="AF12" s="13">
        <v>8.0500000000000002E-2</v>
      </c>
      <c r="AG12" s="13">
        <v>0.161</v>
      </c>
      <c r="AH12" s="13">
        <v>8.0500000000000002E-2</v>
      </c>
      <c r="AI12" s="13">
        <v>8.0500000000000002E-2</v>
      </c>
      <c r="AJ12" s="13">
        <v>5.7960000000000003</v>
      </c>
      <c r="AK12" s="13">
        <v>12.9605</v>
      </c>
      <c r="AL12" s="13">
        <v>2844.3870000000002</v>
      </c>
      <c r="AM12" s="13">
        <v>16614.073</v>
      </c>
      <c r="AO12">
        <v>9</v>
      </c>
      <c r="AP12" s="13">
        <f t="shared" si="1"/>
        <v>2762.277</v>
      </c>
      <c r="AQ12" s="13">
        <f t="shared" si="2"/>
        <v>3304.6860000000001</v>
      </c>
      <c r="AR12" s="13">
        <f t="shared" si="3"/>
        <v>24.150000000000002</v>
      </c>
      <c r="AS12" s="13">
        <f t="shared" si="4"/>
        <v>61.743500000000004</v>
      </c>
      <c r="AT12" s="13">
        <f t="shared" si="5"/>
        <v>1.127</v>
      </c>
      <c r="AU12" s="13">
        <f t="shared" si="6"/>
        <v>64.641500000000008</v>
      </c>
      <c r="AV12" s="13">
        <f t="shared" si="7"/>
        <v>2.093</v>
      </c>
      <c r="AW12" s="13">
        <f t="shared" si="8"/>
        <v>2022.16</v>
      </c>
      <c r="AX12" s="13">
        <f t="shared" si="9"/>
        <v>25.920999999999999</v>
      </c>
      <c r="AY12" s="13">
        <f t="shared" si="10"/>
        <v>3084.5990000000002</v>
      </c>
      <c r="AZ12" s="13">
        <f t="shared" si="11"/>
        <v>26251.694000000003</v>
      </c>
    </row>
    <row r="13" spans="2:52" x14ac:dyDescent="0.3">
      <c r="B13">
        <v>10</v>
      </c>
      <c r="C13" s="13">
        <f>'time period'!D12*'Factoring table'!$B$9</f>
        <v>12.477500000000001</v>
      </c>
      <c r="D13" s="13">
        <f>'time period'!E12*'Factoring table'!$B$9</f>
        <v>1.2075</v>
      </c>
      <c r="E13" s="13">
        <f>'time period'!F12*'Factoring table'!$B$9</f>
        <v>8.0500000000000002E-2</v>
      </c>
      <c r="F13" s="13">
        <f>'time period'!G12*'Factoring table'!$B$9</f>
        <v>8.0500000000000002E-2</v>
      </c>
      <c r="G13" s="13">
        <f>'time period'!H12*'Factoring table'!$B$9</f>
        <v>8.0500000000000002E-2</v>
      </c>
      <c r="H13" s="13">
        <f>'time period'!I12*'Factoring table'!$B$9</f>
        <v>8.0500000000000002E-2</v>
      </c>
      <c r="I13" s="13">
        <f>'time period'!J12*'Factoring table'!$B$9</f>
        <v>8.0500000000000002E-2</v>
      </c>
      <c r="J13" s="13">
        <f>'time period'!K12*'Factoring table'!$B$9</f>
        <v>0</v>
      </c>
      <c r="K13" s="13">
        <f>'time period'!L12*'Factoring table'!$B$9</f>
        <v>2844.3870000000002</v>
      </c>
      <c r="L13" s="13">
        <f>'time period'!M12*'Factoring table'!$B$9</f>
        <v>19189.0265</v>
      </c>
      <c r="M13" s="13">
        <f>'time period'!N12*'Factoring table'!$B$9</f>
        <v>696.40550000000007</v>
      </c>
      <c r="O13">
        <v>10</v>
      </c>
      <c r="P13" s="13">
        <f>'time period'!D12*'Factoring table'!$B$10</f>
        <v>12.477500000000001</v>
      </c>
      <c r="Q13" s="13">
        <f>'time period'!E12*'Factoring table'!$B$10</f>
        <v>1.2075</v>
      </c>
      <c r="R13" s="13">
        <f>'time period'!F12*'Factoring table'!$B$10</f>
        <v>8.0500000000000002E-2</v>
      </c>
      <c r="S13" s="13">
        <f>'time period'!G12*'Factoring table'!$B$10</f>
        <v>8.0500000000000002E-2</v>
      </c>
      <c r="T13" s="13">
        <f>'time period'!H12*'Factoring table'!$B$10</f>
        <v>8.0500000000000002E-2</v>
      </c>
      <c r="U13" s="13">
        <f>'time period'!I12*'Factoring table'!$B$10</f>
        <v>8.0500000000000002E-2</v>
      </c>
      <c r="V13" s="13">
        <f>'time period'!J12*'Factoring table'!$B$10</f>
        <v>8.0500000000000002E-2</v>
      </c>
      <c r="W13" s="13">
        <f>'time period'!K12*'Factoring table'!$B$10</f>
        <v>0</v>
      </c>
      <c r="X13" s="13">
        <f>'time period'!L12*'Factoring table'!$B$10</f>
        <v>2844.3870000000002</v>
      </c>
      <c r="Y13" s="13">
        <f>'time period'!M12*'Factoring table'!$B$10</f>
        <v>19189.0265</v>
      </c>
      <c r="Z13" s="13">
        <f>'time period'!N12*'Factoring table'!$B$10</f>
        <v>696.40550000000007</v>
      </c>
      <c r="AB13">
        <v>10</v>
      </c>
      <c r="AC13" s="13">
        <v>0</v>
      </c>
      <c r="AD13" s="13">
        <v>8.0500000000000002E-2</v>
      </c>
      <c r="AE13" s="13">
        <v>8.0500000000000002E-2</v>
      </c>
      <c r="AF13" s="13">
        <v>8.0500000000000002E-2</v>
      </c>
      <c r="AG13" s="13">
        <v>8.0500000000000002E-2</v>
      </c>
      <c r="AH13" s="13">
        <v>8.0500000000000002E-2</v>
      </c>
      <c r="AI13" s="13">
        <v>8.0500000000000002E-2</v>
      </c>
      <c r="AJ13" s="13">
        <v>8.0500000000000002E-2</v>
      </c>
      <c r="AK13" s="13">
        <v>240.21200000000002</v>
      </c>
      <c r="AL13" s="13">
        <v>19189.0265</v>
      </c>
      <c r="AM13" s="13">
        <v>68.988500000000002</v>
      </c>
      <c r="AO13">
        <v>10</v>
      </c>
      <c r="AP13" s="13">
        <f t="shared" si="1"/>
        <v>12.477500000000001</v>
      </c>
      <c r="AQ13" s="13">
        <f t="shared" si="2"/>
        <v>1.288</v>
      </c>
      <c r="AR13" s="13">
        <f t="shared" si="3"/>
        <v>0.161</v>
      </c>
      <c r="AS13" s="13">
        <f t="shared" si="4"/>
        <v>0.161</v>
      </c>
      <c r="AT13" s="13">
        <f t="shared" si="5"/>
        <v>0.161</v>
      </c>
      <c r="AU13" s="13">
        <f t="shared" si="6"/>
        <v>0.161</v>
      </c>
      <c r="AV13" s="13">
        <f t="shared" si="7"/>
        <v>0.161</v>
      </c>
      <c r="AW13" s="13">
        <f t="shared" si="8"/>
        <v>8.0500000000000002E-2</v>
      </c>
      <c r="AX13" s="13">
        <f t="shared" si="9"/>
        <v>3084.5990000000002</v>
      </c>
      <c r="AY13" s="13">
        <f t="shared" si="10"/>
        <v>38378.053</v>
      </c>
      <c r="AZ13" s="13">
        <f t="shared" si="11"/>
        <v>765.39400000000012</v>
      </c>
    </row>
    <row r="14" spans="2:52" x14ac:dyDescent="0.3">
      <c r="B14">
        <v>11</v>
      </c>
      <c r="C14" s="13">
        <f>'time period'!D13*'Factoring table'!$B$9</f>
        <v>3163.9720000000002</v>
      </c>
      <c r="D14" s="13">
        <f>'time period'!E13*'Factoring table'!$B$9</f>
        <v>6.1180000000000003</v>
      </c>
      <c r="E14" s="13">
        <f>'time period'!F13*'Factoring table'!$B$9</f>
        <v>0</v>
      </c>
      <c r="F14" s="13">
        <f>'time period'!G13*'Factoring table'!$B$9</f>
        <v>0.161</v>
      </c>
      <c r="G14" s="13">
        <f>'time period'!H13*'Factoring table'!$B$9</f>
        <v>0</v>
      </c>
      <c r="H14" s="13">
        <f>'time period'!I13*'Factoring table'!$B$9</f>
        <v>0.40250000000000002</v>
      </c>
      <c r="I14" s="13">
        <f>'time period'!J13*'Factoring table'!$B$9</f>
        <v>0</v>
      </c>
      <c r="J14" s="13">
        <f>'time period'!K13*'Factoring table'!$B$9</f>
        <v>7.1645000000000003</v>
      </c>
      <c r="K14" s="13">
        <f>'time period'!L13*'Factoring table'!$B$9</f>
        <v>16614.073</v>
      </c>
      <c r="L14" s="13">
        <f>'time period'!M13*'Factoring table'!$B$9</f>
        <v>68.988500000000002</v>
      </c>
      <c r="M14" s="13">
        <f>'time period'!N13*'Factoring table'!$B$9</f>
        <v>9080.3194999999996</v>
      </c>
      <c r="O14">
        <v>11</v>
      </c>
      <c r="P14" s="13">
        <f>'time period'!D13*'Factoring table'!$B$10</f>
        <v>3163.9720000000002</v>
      </c>
      <c r="Q14" s="13">
        <f>'time period'!E13*'Factoring table'!$B$10</f>
        <v>6.1180000000000003</v>
      </c>
      <c r="R14" s="13">
        <f>'time period'!F13*'Factoring table'!$B$10</f>
        <v>0</v>
      </c>
      <c r="S14" s="13">
        <f>'time period'!G13*'Factoring table'!$B$10</f>
        <v>0.161</v>
      </c>
      <c r="T14" s="13">
        <f>'time period'!H13*'Factoring table'!$B$10</f>
        <v>0</v>
      </c>
      <c r="U14" s="13">
        <f>'time period'!I13*'Factoring table'!$B$10</f>
        <v>0.40250000000000002</v>
      </c>
      <c r="V14" s="13">
        <f>'time period'!J13*'Factoring table'!$B$10</f>
        <v>0</v>
      </c>
      <c r="W14" s="13">
        <f>'time period'!K13*'Factoring table'!$B$10</f>
        <v>7.1645000000000003</v>
      </c>
      <c r="X14" s="13">
        <f>'time period'!L13*'Factoring table'!$B$10</f>
        <v>16614.073</v>
      </c>
      <c r="Y14" s="13">
        <f>'time period'!M13*'Factoring table'!$B$10</f>
        <v>68.988500000000002</v>
      </c>
      <c r="Z14" s="13">
        <f>'time period'!N13*'Factoring table'!$B$10</f>
        <v>9080.3194999999996</v>
      </c>
      <c r="AB14">
        <v>11</v>
      </c>
      <c r="AC14" s="13">
        <v>56.752500000000005</v>
      </c>
      <c r="AD14" s="13">
        <v>8.0500000000000002E-2</v>
      </c>
      <c r="AE14" s="13">
        <v>8.0500000000000002E-2</v>
      </c>
      <c r="AF14" s="13">
        <v>0</v>
      </c>
      <c r="AG14" s="13">
        <v>0</v>
      </c>
      <c r="AH14" s="13">
        <v>0</v>
      </c>
      <c r="AI14" s="13">
        <v>0</v>
      </c>
      <c r="AJ14" s="13">
        <v>1.2075</v>
      </c>
      <c r="AK14" s="13">
        <v>9637.621000000001</v>
      </c>
      <c r="AL14" s="13">
        <v>696.40550000000007</v>
      </c>
      <c r="AM14" s="13">
        <v>9080.3194999999996</v>
      </c>
      <c r="AO14">
        <v>11</v>
      </c>
      <c r="AP14" s="13">
        <f t="shared" si="1"/>
        <v>3220.7245000000003</v>
      </c>
      <c r="AQ14" s="13">
        <f t="shared" si="2"/>
        <v>6.1985000000000001</v>
      </c>
      <c r="AR14" s="13">
        <f t="shared" si="3"/>
        <v>8.0500000000000002E-2</v>
      </c>
      <c r="AS14" s="13">
        <f t="shared" si="4"/>
        <v>0.161</v>
      </c>
      <c r="AT14" s="13">
        <f t="shared" si="5"/>
        <v>0</v>
      </c>
      <c r="AU14" s="13">
        <f t="shared" si="6"/>
        <v>0.40250000000000002</v>
      </c>
      <c r="AV14" s="13">
        <f t="shared" si="7"/>
        <v>0</v>
      </c>
      <c r="AW14" s="13">
        <f t="shared" si="8"/>
        <v>8.3719999999999999</v>
      </c>
      <c r="AX14" s="13">
        <f t="shared" si="9"/>
        <v>26251.694000000003</v>
      </c>
      <c r="AY14" s="13">
        <f t="shared" si="10"/>
        <v>765.39400000000012</v>
      </c>
      <c r="AZ14" s="13">
        <f t="shared" si="11"/>
        <v>18160.638999999999</v>
      </c>
    </row>
    <row r="17" spans="2:52" ht="15" thickBot="1" x14ac:dyDescent="0.35">
      <c r="B17" t="s">
        <v>13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O17" t="s">
        <v>13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>
        <v>10</v>
      </c>
      <c r="Z17">
        <v>11</v>
      </c>
      <c r="AB17" t="s">
        <v>13</v>
      </c>
      <c r="AC17">
        <v>1</v>
      </c>
      <c r="AD17">
        <v>2</v>
      </c>
      <c r="AE17">
        <v>3</v>
      </c>
      <c r="AF17">
        <v>4</v>
      </c>
      <c r="AG17">
        <v>5</v>
      </c>
      <c r="AH17">
        <v>6</v>
      </c>
      <c r="AI17">
        <v>7</v>
      </c>
      <c r="AJ17">
        <v>8</v>
      </c>
      <c r="AK17">
        <v>9</v>
      </c>
      <c r="AL17">
        <v>10</v>
      </c>
      <c r="AM17">
        <v>11</v>
      </c>
      <c r="AO17" t="s">
        <v>13</v>
      </c>
      <c r="AP17">
        <v>1</v>
      </c>
      <c r="AQ17">
        <v>2</v>
      </c>
      <c r="AR17">
        <v>3</v>
      </c>
      <c r="AS17">
        <v>4</v>
      </c>
      <c r="AT17">
        <v>5</v>
      </c>
      <c r="AU17">
        <v>6</v>
      </c>
      <c r="AV17">
        <v>7</v>
      </c>
      <c r="AW17">
        <v>8</v>
      </c>
      <c r="AX17">
        <v>9</v>
      </c>
      <c r="AY17">
        <v>10</v>
      </c>
      <c r="AZ17">
        <v>11</v>
      </c>
    </row>
    <row r="18" spans="2:52" ht="15" thickBot="1" x14ac:dyDescent="0.35">
      <c r="B18" s="12">
        <v>1</v>
      </c>
      <c r="C18" s="13">
        <f>'time period'!D17*'Factoring table'!$D$9</f>
        <v>2568726.4410000001</v>
      </c>
      <c r="D18" s="13">
        <f>'time period'!E17*'Factoring table'!$D$9</f>
        <v>56795.148000000001</v>
      </c>
      <c r="E18" s="13">
        <f>'time period'!F17*'Factoring table'!$D$9</f>
        <v>7.339500000000001</v>
      </c>
      <c r="F18" s="13">
        <f>'time period'!G17*'Factoring table'!$D$9</f>
        <v>381.86369999999999</v>
      </c>
      <c r="G18" s="13">
        <f>'time period'!H17*'Factoring table'!$D$9</f>
        <v>5.6619000000000002</v>
      </c>
      <c r="H18" s="13">
        <f>'time period'!I17*'Factoring table'!$D$9</f>
        <v>1368.2925</v>
      </c>
      <c r="I18" s="13">
        <f>'time period'!J17*'Factoring table'!$D$9</f>
        <v>4.8231000000000002</v>
      </c>
      <c r="J18" s="13">
        <f>'time period'!K17*'Factoring table'!$D$9</f>
        <v>277.22340000000003</v>
      </c>
      <c r="K18" s="13">
        <f>'time period'!L17*'Factoring table'!$D$9</f>
        <v>37.746000000000002</v>
      </c>
      <c r="L18" s="13">
        <f>'time period'!M17*'Factoring table'!$D$9</f>
        <v>0</v>
      </c>
      <c r="M18" s="13">
        <f>'time period'!N17*'Factoring table'!$D$9</f>
        <v>147.83850000000001</v>
      </c>
      <c r="O18" s="12">
        <v>1</v>
      </c>
      <c r="P18" s="13">
        <f>'time period'!D17*'Factoring table'!$D$10</f>
        <v>285414.04900000006</v>
      </c>
      <c r="Q18" s="13">
        <f>'time period'!E17*'Factoring table'!$D$10</f>
        <v>6310.5720000000001</v>
      </c>
      <c r="R18" s="13">
        <f>'time period'!F17*'Factoring table'!$D$10</f>
        <v>0.81550000000000011</v>
      </c>
      <c r="S18" s="13">
        <f>'time period'!G17*'Factoring table'!$D$10</f>
        <v>42.429300000000005</v>
      </c>
      <c r="T18" s="13">
        <f>'time period'!H17*'Factoring table'!$D$10</f>
        <v>0.6291000000000001</v>
      </c>
      <c r="U18" s="13">
        <f>'time period'!I17*'Factoring table'!$D$10</f>
        <v>152.0325</v>
      </c>
      <c r="V18" s="13">
        <f>'time period'!J17*'Factoring table'!$D$10</f>
        <v>0.53590000000000004</v>
      </c>
      <c r="W18" s="13">
        <f>'time period'!K17*'Factoring table'!$D$10</f>
        <v>30.802600000000002</v>
      </c>
      <c r="X18" s="13">
        <f>'time period'!L17*'Factoring table'!$D$10</f>
        <v>4.1940000000000008</v>
      </c>
      <c r="Y18" s="13">
        <f>'time period'!M17*'Factoring table'!$D$10</f>
        <v>0</v>
      </c>
      <c r="Z18" s="13">
        <f>'time period'!N17*'Factoring table'!$D$10</f>
        <v>16.426500000000001</v>
      </c>
      <c r="AB18" s="12">
        <v>1</v>
      </c>
      <c r="AC18" s="13">
        <f t="array" ref="AC18:AM28">TRANSPOSE(P18:Z28)</f>
        <v>285414.04900000006</v>
      </c>
      <c r="AD18" s="13">
        <v>697.78840000000002</v>
      </c>
      <c r="AE18" s="13">
        <v>3.7280000000000002</v>
      </c>
      <c r="AF18" s="13">
        <v>14.259600000000001</v>
      </c>
      <c r="AG18" s="13">
        <v>10.927700000000002</v>
      </c>
      <c r="AH18" s="13">
        <v>0.44270000000000009</v>
      </c>
      <c r="AI18" s="13">
        <v>0.25630000000000003</v>
      </c>
      <c r="AJ18" s="13">
        <v>723.60480000000007</v>
      </c>
      <c r="AK18" s="13">
        <v>795.32220000000007</v>
      </c>
      <c r="AL18" s="13">
        <v>3.6115000000000004</v>
      </c>
      <c r="AM18" s="13">
        <v>915.78320000000008</v>
      </c>
      <c r="AO18" s="12">
        <v>1</v>
      </c>
      <c r="AP18" s="13">
        <f t="shared" si="1"/>
        <v>2854140.49</v>
      </c>
      <c r="AQ18" s="13">
        <f t="shared" si="2"/>
        <v>57492.936399999999</v>
      </c>
      <c r="AR18" s="13">
        <f t="shared" si="3"/>
        <v>11.067500000000001</v>
      </c>
      <c r="AS18" s="13">
        <f t="shared" si="4"/>
        <v>396.12329999999997</v>
      </c>
      <c r="AT18" s="13">
        <f t="shared" si="5"/>
        <v>16.589600000000001</v>
      </c>
      <c r="AU18" s="13">
        <f t="shared" si="6"/>
        <v>1368.7352000000001</v>
      </c>
      <c r="AV18" s="13">
        <f t="shared" si="7"/>
        <v>5.0794000000000006</v>
      </c>
      <c r="AW18" s="13">
        <f t="shared" si="8"/>
        <v>1000.8282000000002</v>
      </c>
      <c r="AX18" s="13">
        <f t="shared" si="9"/>
        <v>833.06820000000005</v>
      </c>
      <c r="AY18" s="13">
        <f t="shared" si="10"/>
        <v>3.6115000000000004</v>
      </c>
      <c r="AZ18" s="13">
        <f t="shared" si="11"/>
        <v>1063.6217000000001</v>
      </c>
    </row>
    <row r="19" spans="2:52" x14ac:dyDescent="0.3">
      <c r="B19">
        <v>2</v>
      </c>
      <c r="C19" s="13">
        <f>'time period'!D18*'Factoring table'!$D$9</f>
        <v>6280.0956000000006</v>
      </c>
      <c r="D19" s="13">
        <f>'time period'!E18*'Factoring table'!$D$9</f>
        <v>411930.06660000002</v>
      </c>
      <c r="E19" s="13">
        <f>'time period'!F18*'Factoring table'!$D$9</f>
        <v>37.326600000000006</v>
      </c>
      <c r="F19" s="13">
        <f>'time period'!G18*'Factoring table'!$D$9</f>
        <v>37372.524300000005</v>
      </c>
      <c r="G19" s="13">
        <f>'time period'!H18*'Factoring table'!$D$9</f>
        <v>35.649000000000001</v>
      </c>
      <c r="H19" s="13">
        <f>'time period'!I18*'Factoring table'!$D$9</f>
        <v>1330.9659000000001</v>
      </c>
      <c r="I19" s="13">
        <f>'time period'!J18*'Factoring table'!$D$9</f>
        <v>62.071200000000005</v>
      </c>
      <c r="J19" s="13">
        <f>'time period'!K18*'Factoring table'!$D$9</f>
        <v>754.08120000000008</v>
      </c>
      <c r="K19" s="13">
        <f>'time period'!L18*'Factoring table'!$D$9</f>
        <v>4.8231000000000002</v>
      </c>
      <c r="L19" s="13">
        <f>'time period'!M18*'Factoring table'!$D$9</f>
        <v>0.20970000000000003</v>
      </c>
      <c r="M19" s="13">
        <f>'time period'!N18*'Factoring table'!$D$9</f>
        <v>0.20970000000000003</v>
      </c>
      <c r="O19">
        <v>2</v>
      </c>
      <c r="P19" s="13">
        <f>'time period'!D18*'Factoring table'!$D$10</f>
        <v>697.78840000000002</v>
      </c>
      <c r="Q19" s="13">
        <f>'time period'!E18*'Factoring table'!$D$10</f>
        <v>45770.007400000002</v>
      </c>
      <c r="R19" s="13">
        <f>'time period'!F18*'Factoring table'!$D$10</f>
        <v>4.1474000000000002</v>
      </c>
      <c r="S19" s="13">
        <f>'time period'!G18*'Factoring table'!$D$10</f>
        <v>4152.5027</v>
      </c>
      <c r="T19" s="13">
        <f>'time period'!H18*'Factoring table'!$D$10</f>
        <v>3.9610000000000003</v>
      </c>
      <c r="U19" s="13">
        <f>'time period'!I18*'Factoring table'!$D$10</f>
        <v>147.88510000000002</v>
      </c>
      <c r="V19" s="13">
        <f>'time period'!J18*'Factoring table'!$D$10</f>
        <v>6.8968000000000007</v>
      </c>
      <c r="W19" s="13">
        <f>'time period'!K18*'Factoring table'!$D$10</f>
        <v>83.786800000000014</v>
      </c>
      <c r="X19" s="13">
        <f>'time period'!L18*'Factoring table'!$D$10</f>
        <v>0.53590000000000004</v>
      </c>
      <c r="Y19" s="13">
        <f>'time period'!M18*'Factoring table'!$D$10</f>
        <v>2.3300000000000001E-2</v>
      </c>
      <c r="Z19" s="13">
        <f>'time period'!N18*'Factoring table'!$D$10</f>
        <v>2.3300000000000001E-2</v>
      </c>
      <c r="AB19">
        <v>2</v>
      </c>
      <c r="AC19" s="13">
        <v>6310.5720000000001</v>
      </c>
      <c r="AD19" s="13">
        <v>45770.007400000002</v>
      </c>
      <c r="AE19" s="13">
        <v>280.20580000000001</v>
      </c>
      <c r="AF19" s="13">
        <v>10548.119700000001</v>
      </c>
      <c r="AG19" s="13">
        <v>694.29340000000002</v>
      </c>
      <c r="AH19" s="13">
        <v>6.2910000000000004</v>
      </c>
      <c r="AI19" s="13">
        <v>39.493500000000004</v>
      </c>
      <c r="AJ19" s="13">
        <v>7882.3201000000008</v>
      </c>
      <c r="AK19" s="13">
        <v>955.97570000000019</v>
      </c>
      <c r="AL19" s="13">
        <v>0.34950000000000003</v>
      </c>
      <c r="AM19" s="13">
        <v>1.7708000000000004</v>
      </c>
      <c r="AO19">
        <v>2</v>
      </c>
      <c r="AP19" s="13">
        <f t="shared" si="1"/>
        <v>12590.667600000001</v>
      </c>
      <c r="AQ19" s="13">
        <f t="shared" si="2"/>
        <v>457700.07400000002</v>
      </c>
      <c r="AR19" s="13">
        <f t="shared" si="3"/>
        <v>317.5324</v>
      </c>
      <c r="AS19" s="13">
        <f t="shared" si="4"/>
        <v>47920.644000000008</v>
      </c>
      <c r="AT19" s="13">
        <f t="shared" si="5"/>
        <v>729.94240000000002</v>
      </c>
      <c r="AU19" s="13">
        <f t="shared" si="6"/>
        <v>1337.2569000000001</v>
      </c>
      <c r="AV19" s="13">
        <f t="shared" si="7"/>
        <v>101.56470000000002</v>
      </c>
      <c r="AW19" s="13">
        <f t="shared" si="8"/>
        <v>8636.4013000000014</v>
      </c>
      <c r="AX19" s="13">
        <f t="shared" si="9"/>
        <v>960.79880000000014</v>
      </c>
      <c r="AY19" s="13">
        <f t="shared" si="10"/>
        <v>0.55920000000000003</v>
      </c>
      <c r="AZ19" s="13">
        <f t="shared" si="11"/>
        <v>1.9805000000000004</v>
      </c>
    </row>
    <row r="20" spans="2:52" x14ac:dyDescent="0.3">
      <c r="B20">
        <v>3</v>
      </c>
      <c r="C20" s="13">
        <f>'time period'!D19*'Factoring table'!$D$9</f>
        <v>33.552</v>
      </c>
      <c r="D20" s="13">
        <f>'time period'!E19*'Factoring table'!$D$9</f>
        <v>2521.8522000000003</v>
      </c>
      <c r="E20" s="13">
        <f>'time period'!F19*'Factoring table'!$D$9</f>
        <v>13362.2937</v>
      </c>
      <c r="F20" s="13">
        <f>'time period'!G19*'Factoring table'!$D$9</f>
        <v>282.46590000000003</v>
      </c>
      <c r="G20" s="13">
        <f>'time period'!H19*'Factoring table'!$D$9</f>
        <v>13603.868100000002</v>
      </c>
      <c r="H20" s="13">
        <f>'time period'!I19*'Factoring table'!$D$9</f>
        <v>0.20970000000000003</v>
      </c>
      <c r="I20" s="13">
        <f>'time period'!J19*'Factoring table'!$D$9</f>
        <v>0</v>
      </c>
      <c r="J20" s="13">
        <f>'time period'!K19*'Factoring table'!$D$9</f>
        <v>4165.4808000000003</v>
      </c>
      <c r="K20" s="13">
        <f>'time period'!L19*'Factoring table'!$D$9</f>
        <v>0.20970000000000003</v>
      </c>
      <c r="L20" s="13">
        <f>'time period'!M19*'Factoring table'!$D$9</f>
        <v>0.20970000000000003</v>
      </c>
      <c r="M20" s="13">
        <f>'time period'!N19*'Factoring table'!$D$9</f>
        <v>0.20970000000000003</v>
      </c>
      <c r="O20">
        <v>3</v>
      </c>
      <c r="P20" s="13">
        <f>'time period'!D19*'Factoring table'!$D$10</f>
        <v>3.7280000000000002</v>
      </c>
      <c r="Q20" s="13">
        <f>'time period'!E19*'Factoring table'!$D$10</f>
        <v>280.20580000000001</v>
      </c>
      <c r="R20" s="13">
        <f>'time period'!F19*'Factoring table'!$D$10</f>
        <v>1484.6993000000002</v>
      </c>
      <c r="S20" s="13">
        <f>'time period'!G19*'Factoring table'!$D$10</f>
        <v>31.385100000000001</v>
      </c>
      <c r="T20" s="13">
        <f>'time period'!H19*'Factoring table'!$D$10</f>
        <v>1511.5409000000002</v>
      </c>
      <c r="U20" s="13">
        <f>'time period'!I19*'Factoring table'!$D$10</f>
        <v>2.3300000000000001E-2</v>
      </c>
      <c r="V20" s="13">
        <f>'time period'!J19*'Factoring table'!$D$10</f>
        <v>0</v>
      </c>
      <c r="W20" s="13">
        <f>'time period'!K19*'Factoring table'!$D$10</f>
        <v>462.83120000000002</v>
      </c>
      <c r="X20" s="13">
        <f>'time period'!L19*'Factoring table'!$D$10</f>
        <v>2.3300000000000001E-2</v>
      </c>
      <c r="Y20" s="13">
        <f>'time period'!M19*'Factoring table'!$D$10</f>
        <v>2.3300000000000001E-2</v>
      </c>
      <c r="Z20" s="13">
        <f>'time period'!N19*'Factoring table'!$D$10</f>
        <v>2.3300000000000001E-2</v>
      </c>
      <c r="AB20">
        <v>3</v>
      </c>
      <c r="AC20" s="13">
        <v>0.81550000000000011</v>
      </c>
      <c r="AD20" s="13">
        <v>4.1474000000000002</v>
      </c>
      <c r="AE20" s="13">
        <v>1484.6993000000002</v>
      </c>
      <c r="AF20" s="13">
        <v>0.79220000000000013</v>
      </c>
      <c r="AG20" s="13">
        <v>2999.5022000000004</v>
      </c>
      <c r="AH20" s="13">
        <v>0</v>
      </c>
      <c r="AI20" s="13">
        <v>2.3300000000000001E-2</v>
      </c>
      <c r="AJ20" s="13">
        <v>1140.8612000000001</v>
      </c>
      <c r="AK20" s="13">
        <v>6.9667000000000003</v>
      </c>
      <c r="AL20" s="13">
        <v>2.3300000000000001E-2</v>
      </c>
      <c r="AM20" s="13">
        <v>0</v>
      </c>
      <c r="AO20">
        <v>3</v>
      </c>
      <c r="AP20" s="13">
        <f t="shared" si="1"/>
        <v>34.3675</v>
      </c>
      <c r="AQ20" s="13">
        <f t="shared" si="2"/>
        <v>2525.9996000000001</v>
      </c>
      <c r="AR20" s="13">
        <f t="shared" si="3"/>
        <v>14846.993</v>
      </c>
      <c r="AS20" s="13">
        <f t="shared" si="4"/>
        <v>283.25810000000001</v>
      </c>
      <c r="AT20" s="13">
        <f t="shared" si="5"/>
        <v>16603.370300000002</v>
      </c>
      <c r="AU20" s="13">
        <f t="shared" si="6"/>
        <v>0.20970000000000003</v>
      </c>
      <c r="AV20" s="13">
        <f t="shared" si="7"/>
        <v>2.3300000000000001E-2</v>
      </c>
      <c r="AW20" s="13">
        <f t="shared" si="8"/>
        <v>5306.3420000000006</v>
      </c>
      <c r="AX20" s="13">
        <f t="shared" si="9"/>
        <v>7.1764000000000001</v>
      </c>
      <c r="AY20" s="13">
        <f t="shared" si="10"/>
        <v>0.23300000000000004</v>
      </c>
      <c r="AZ20" s="13">
        <f t="shared" si="11"/>
        <v>0.20970000000000003</v>
      </c>
    </row>
    <row r="21" spans="2:52" x14ac:dyDescent="0.3">
      <c r="B21">
        <v>4</v>
      </c>
      <c r="C21" s="13">
        <f>'time period'!D20*'Factoring table'!$D$9</f>
        <v>128.3364</v>
      </c>
      <c r="D21" s="13">
        <f>'time period'!E20*'Factoring table'!$D$9</f>
        <v>94933.077300000004</v>
      </c>
      <c r="E21" s="13">
        <f>'time period'!F20*'Factoring table'!$D$9</f>
        <v>7.1298000000000004</v>
      </c>
      <c r="F21" s="13">
        <f>'time period'!G20*'Factoring table'!$D$9</f>
        <v>77845.253400000016</v>
      </c>
      <c r="G21" s="13">
        <f>'time period'!H20*'Factoring table'!$D$9</f>
        <v>170.90550000000002</v>
      </c>
      <c r="H21" s="13">
        <f>'time period'!I20*'Factoring table'!$D$9</f>
        <v>1028.9979000000001</v>
      </c>
      <c r="I21" s="13">
        <f>'time period'!J20*'Factoring table'!$D$9</f>
        <v>62200.584900000002</v>
      </c>
      <c r="J21" s="13">
        <f>'time period'!K20*'Factoring table'!$D$9</f>
        <v>16.146900000000002</v>
      </c>
      <c r="K21" s="13">
        <f>'time period'!L20*'Factoring table'!$D$9</f>
        <v>0.20970000000000003</v>
      </c>
      <c r="L21" s="13">
        <f>'time period'!M20*'Factoring table'!$D$9</f>
        <v>0.20970000000000003</v>
      </c>
      <c r="M21" s="13">
        <f>'time period'!N20*'Factoring table'!$D$9</f>
        <v>0</v>
      </c>
      <c r="O21">
        <v>4</v>
      </c>
      <c r="P21" s="13">
        <f>'time period'!D20*'Factoring table'!$D$10</f>
        <v>14.259600000000001</v>
      </c>
      <c r="Q21" s="13">
        <f>'time period'!E20*'Factoring table'!$D$10</f>
        <v>10548.119700000001</v>
      </c>
      <c r="R21" s="13">
        <f>'time period'!F20*'Factoring table'!$D$10</f>
        <v>0.79220000000000013</v>
      </c>
      <c r="S21" s="13">
        <f>'time period'!G20*'Factoring table'!$D$10</f>
        <v>8649.472600000001</v>
      </c>
      <c r="T21" s="13">
        <f>'time period'!H20*'Factoring table'!$D$10</f>
        <v>18.989500000000003</v>
      </c>
      <c r="U21" s="13">
        <f>'time period'!I20*'Factoring table'!$D$10</f>
        <v>114.33310000000002</v>
      </c>
      <c r="V21" s="13">
        <f>'time period'!J20*'Factoring table'!$D$10</f>
        <v>6911.1761000000006</v>
      </c>
      <c r="W21" s="13">
        <f>'time period'!K20*'Factoring table'!$D$10</f>
        <v>1.7941000000000003</v>
      </c>
      <c r="X21" s="13">
        <f>'time period'!L20*'Factoring table'!$D$10</f>
        <v>2.3300000000000001E-2</v>
      </c>
      <c r="Y21" s="13">
        <f>'time period'!M20*'Factoring table'!$D$10</f>
        <v>2.3300000000000001E-2</v>
      </c>
      <c r="Z21" s="13">
        <f>'time period'!N20*'Factoring table'!$D$10</f>
        <v>0</v>
      </c>
      <c r="AB21">
        <v>4</v>
      </c>
      <c r="AC21" s="13">
        <v>42.429300000000005</v>
      </c>
      <c r="AD21" s="13">
        <v>4152.5027</v>
      </c>
      <c r="AE21" s="13">
        <v>31.385100000000001</v>
      </c>
      <c r="AF21" s="13">
        <v>8649.472600000001</v>
      </c>
      <c r="AG21" s="13">
        <v>690.7518</v>
      </c>
      <c r="AH21" s="13">
        <v>1.9572000000000003</v>
      </c>
      <c r="AI21" s="13">
        <v>10735.0789</v>
      </c>
      <c r="AJ21" s="13">
        <v>43.61760000000001</v>
      </c>
      <c r="AK21" s="13">
        <v>17.847800000000003</v>
      </c>
      <c r="AL21" s="13">
        <v>2.3300000000000001E-2</v>
      </c>
      <c r="AM21" s="13">
        <v>4.6600000000000003E-2</v>
      </c>
      <c r="AO21">
        <v>4</v>
      </c>
      <c r="AP21" s="13">
        <f t="shared" si="1"/>
        <v>170.76570000000001</v>
      </c>
      <c r="AQ21" s="13">
        <f t="shared" si="2"/>
        <v>99085.58</v>
      </c>
      <c r="AR21" s="13">
        <f t="shared" si="3"/>
        <v>38.514900000000004</v>
      </c>
      <c r="AS21" s="13">
        <f t="shared" si="4"/>
        <v>86494.726000000024</v>
      </c>
      <c r="AT21" s="13">
        <f t="shared" si="5"/>
        <v>861.65730000000008</v>
      </c>
      <c r="AU21" s="13">
        <f t="shared" si="6"/>
        <v>1030.9551000000001</v>
      </c>
      <c r="AV21" s="13">
        <f t="shared" si="7"/>
        <v>72935.663800000009</v>
      </c>
      <c r="AW21" s="13">
        <f t="shared" si="8"/>
        <v>59.764500000000012</v>
      </c>
      <c r="AX21" s="13">
        <f t="shared" si="9"/>
        <v>18.057500000000005</v>
      </c>
      <c r="AY21" s="13">
        <f t="shared" si="10"/>
        <v>0.23300000000000004</v>
      </c>
      <c r="AZ21" s="13">
        <f t="shared" si="11"/>
        <v>4.6600000000000003E-2</v>
      </c>
    </row>
    <row r="22" spans="2:52" x14ac:dyDescent="0.3">
      <c r="B22">
        <v>5</v>
      </c>
      <c r="C22" s="13">
        <f>'time period'!D21*'Factoring table'!$D$9</f>
        <v>98.349299999999999</v>
      </c>
      <c r="D22" s="13">
        <f>'time period'!E21*'Factoring table'!$D$9</f>
        <v>6248.6406000000006</v>
      </c>
      <c r="E22" s="13">
        <f>'time period'!F21*'Factoring table'!$D$9</f>
        <v>26995.519800000002</v>
      </c>
      <c r="F22" s="13">
        <f>'time period'!G21*'Factoring table'!$D$9</f>
        <v>6216.7662</v>
      </c>
      <c r="G22" s="13">
        <f>'time period'!H21*'Factoring table'!$D$9</f>
        <v>10157.658300000001</v>
      </c>
      <c r="H22" s="13">
        <f>'time period'!I21*'Factoring table'!$D$9</f>
        <v>5.0328000000000008</v>
      </c>
      <c r="I22" s="13">
        <f>'time period'!J21*'Factoring table'!$D$9</f>
        <v>3.5649000000000002</v>
      </c>
      <c r="J22" s="13">
        <f>'time period'!K21*'Factoring table'!$D$9</f>
        <v>3782.7783000000004</v>
      </c>
      <c r="K22" s="13">
        <f>'time period'!L21*'Factoring table'!$D$9</f>
        <v>0.41940000000000005</v>
      </c>
      <c r="L22" s="13">
        <f>'time period'!M21*'Factoring table'!$D$9</f>
        <v>0.20970000000000003</v>
      </c>
      <c r="M22" s="13">
        <f>'time period'!N21*'Factoring table'!$D$9</f>
        <v>0</v>
      </c>
      <c r="O22">
        <v>5</v>
      </c>
      <c r="P22" s="13">
        <f>'time period'!D21*'Factoring table'!$D$10</f>
        <v>10.927700000000002</v>
      </c>
      <c r="Q22" s="13">
        <f>'time period'!E21*'Factoring table'!$D$10</f>
        <v>694.29340000000002</v>
      </c>
      <c r="R22" s="13">
        <f>'time period'!F21*'Factoring table'!$D$10</f>
        <v>2999.5022000000004</v>
      </c>
      <c r="S22" s="13">
        <f>'time period'!G21*'Factoring table'!$D$10</f>
        <v>690.7518</v>
      </c>
      <c r="T22" s="13">
        <f>'time period'!H21*'Factoring table'!$D$10</f>
        <v>1128.6287</v>
      </c>
      <c r="U22" s="13">
        <f>'time period'!I21*'Factoring table'!$D$10</f>
        <v>0.55920000000000003</v>
      </c>
      <c r="V22" s="13">
        <f>'time period'!J21*'Factoring table'!$D$10</f>
        <v>0.39610000000000006</v>
      </c>
      <c r="W22" s="13">
        <f>'time period'!K21*'Factoring table'!$D$10</f>
        <v>420.30870000000004</v>
      </c>
      <c r="X22" s="13">
        <f>'time period'!L21*'Factoring table'!$D$10</f>
        <v>4.6600000000000003E-2</v>
      </c>
      <c r="Y22" s="13">
        <f>'time period'!M21*'Factoring table'!$D$10</f>
        <v>2.3300000000000001E-2</v>
      </c>
      <c r="Z22" s="13">
        <f>'time period'!N21*'Factoring table'!$D$10</f>
        <v>0</v>
      </c>
      <c r="AB22">
        <v>5</v>
      </c>
      <c r="AC22" s="13">
        <v>0.6291000000000001</v>
      </c>
      <c r="AD22" s="13">
        <v>3.9610000000000003</v>
      </c>
      <c r="AE22" s="13">
        <v>1511.5409000000002</v>
      </c>
      <c r="AF22" s="13">
        <v>18.989500000000003</v>
      </c>
      <c r="AG22" s="13">
        <v>1128.6287</v>
      </c>
      <c r="AH22" s="13">
        <v>2.3300000000000001E-2</v>
      </c>
      <c r="AI22" s="13">
        <v>2.3300000000000001E-2</v>
      </c>
      <c r="AJ22" s="13">
        <v>235.7261</v>
      </c>
      <c r="AK22" s="13">
        <v>0.27960000000000002</v>
      </c>
      <c r="AL22" s="13">
        <v>2.3300000000000001E-2</v>
      </c>
      <c r="AM22" s="13">
        <v>0</v>
      </c>
      <c r="AO22">
        <v>5</v>
      </c>
      <c r="AP22" s="13">
        <f t="shared" si="1"/>
        <v>98.978399999999993</v>
      </c>
      <c r="AQ22" s="13">
        <f t="shared" si="2"/>
        <v>6252.6016000000009</v>
      </c>
      <c r="AR22" s="13">
        <f t="shared" si="3"/>
        <v>28507.060700000002</v>
      </c>
      <c r="AS22" s="13">
        <f t="shared" si="4"/>
        <v>6235.7556999999997</v>
      </c>
      <c r="AT22" s="13">
        <f t="shared" si="5"/>
        <v>11286.287</v>
      </c>
      <c r="AU22" s="13">
        <f t="shared" si="6"/>
        <v>5.0561000000000007</v>
      </c>
      <c r="AV22" s="13">
        <f t="shared" si="7"/>
        <v>3.5882000000000001</v>
      </c>
      <c r="AW22" s="13">
        <f t="shared" si="8"/>
        <v>4018.5044000000003</v>
      </c>
      <c r="AX22" s="13">
        <f t="shared" si="9"/>
        <v>0.69900000000000007</v>
      </c>
      <c r="AY22" s="13">
        <f t="shared" si="10"/>
        <v>0.23300000000000004</v>
      </c>
      <c r="AZ22" s="13">
        <f t="shared" si="11"/>
        <v>0</v>
      </c>
    </row>
    <row r="23" spans="2:52" x14ac:dyDescent="0.3">
      <c r="B23">
        <v>6</v>
      </c>
      <c r="C23" s="13">
        <f>'time period'!D22*'Factoring table'!$D$9</f>
        <v>3.9843000000000006</v>
      </c>
      <c r="D23" s="13">
        <f>'time period'!E22*'Factoring table'!$D$9</f>
        <v>56.619000000000007</v>
      </c>
      <c r="E23" s="13">
        <f>'time period'!F22*'Factoring table'!$D$9</f>
        <v>0</v>
      </c>
      <c r="F23" s="13">
        <f>'time period'!G22*'Factoring table'!$D$9</f>
        <v>17.614800000000002</v>
      </c>
      <c r="G23" s="13">
        <f>'time period'!H22*'Factoring table'!$D$9</f>
        <v>0.20970000000000003</v>
      </c>
      <c r="H23" s="13">
        <f>'time period'!I22*'Factoring table'!$D$9</f>
        <v>328136.04359999998</v>
      </c>
      <c r="I23" s="13">
        <f>'time period'!J22*'Factoring table'!$D$9</f>
        <v>118.69020000000002</v>
      </c>
      <c r="J23" s="13">
        <f>'time period'!K22*'Factoring table'!$D$9</f>
        <v>0.20970000000000003</v>
      </c>
      <c r="K23" s="13">
        <f>'time period'!L22*'Factoring table'!$D$9</f>
        <v>0.20970000000000003</v>
      </c>
      <c r="L23" s="13">
        <f>'time period'!M22*'Factoring table'!$D$9</f>
        <v>0.20970000000000003</v>
      </c>
      <c r="M23" s="13">
        <f>'time period'!N22*'Factoring table'!$D$9</f>
        <v>0</v>
      </c>
      <c r="O23">
        <v>6</v>
      </c>
      <c r="P23" s="13">
        <f>'time period'!D22*'Factoring table'!$D$10</f>
        <v>0.44270000000000009</v>
      </c>
      <c r="Q23" s="13">
        <f>'time period'!E22*'Factoring table'!$D$10</f>
        <v>6.2910000000000004</v>
      </c>
      <c r="R23" s="13">
        <f>'time period'!F22*'Factoring table'!$D$10</f>
        <v>0</v>
      </c>
      <c r="S23" s="13">
        <f>'time period'!G22*'Factoring table'!$D$10</f>
        <v>1.9572000000000003</v>
      </c>
      <c r="T23" s="13">
        <f>'time period'!H22*'Factoring table'!$D$10</f>
        <v>2.3300000000000001E-2</v>
      </c>
      <c r="U23" s="13">
        <f>'time period'!I22*'Factoring table'!$D$10</f>
        <v>36459.560400000002</v>
      </c>
      <c r="V23" s="13">
        <f>'time period'!J22*'Factoring table'!$D$10</f>
        <v>13.187800000000003</v>
      </c>
      <c r="W23" s="13">
        <f>'time period'!K22*'Factoring table'!$D$10</f>
        <v>2.3300000000000001E-2</v>
      </c>
      <c r="X23" s="13">
        <f>'time period'!L22*'Factoring table'!$D$10</f>
        <v>2.3300000000000001E-2</v>
      </c>
      <c r="Y23" s="13">
        <f>'time period'!M22*'Factoring table'!$D$10</f>
        <v>2.3300000000000001E-2</v>
      </c>
      <c r="Z23" s="13">
        <f>'time period'!N22*'Factoring table'!$D$10</f>
        <v>0</v>
      </c>
      <c r="AB23">
        <v>6</v>
      </c>
      <c r="AC23" s="13">
        <v>152.0325</v>
      </c>
      <c r="AD23" s="13">
        <v>147.88510000000002</v>
      </c>
      <c r="AE23" s="13">
        <v>2.3300000000000001E-2</v>
      </c>
      <c r="AF23" s="13">
        <v>114.33310000000002</v>
      </c>
      <c r="AG23" s="13">
        <v>0.55920000000000003</v>
      </c>
      <c r="AH23" s="13">
        <v>36459.560400000002</v>
      </c>
      <c r="AI23" s="13">
        <v>1914.3746000000003</v>
      </c>
      <c r="AJ23" s="13">
        <v>7.6191000000000004</v>
      </c>
      <c r="AK23" s="13">
        <v>18.686600000000002</v>
      </c>
      <c r="AL23" s="13">
        <v>2.3300000000000001E-2</v>
      </c>
      <c r="AM23" s="13">
        <v>0.11650000000000001</v>
      </c>
      <c r="AO23">
        <v>6</v>
      </c>
      <c r="AP23" s="13">
        <f t="shared" si="1"/>
        <v>156.01679999999999</v>
      </c>
      <c r="AQ23" s="13">
        <f t="shared" si="2"/>
        <v>204.50410000000002</v>
      </c>
      <c r="AR23" s="13">
        <f t="shared" si="3"/>
        <v>2.3300000000000001E-2</v>
      </c>
      <c r="AS23" s="13">
        <f t="shared" si="4"/>
        <v>131.9479</v>
      </c>
      <c r="AT23" s="13">
        <f t="shared" si="5"/>
        <v>0.76890000000000003</v>
      </c>
      <c r="AU23" s="13">
        <f t="shared" si="6"/>
        <v>364595.60399999999</v>
      </c>
      <c r="AV23" s="13">
        <f t="shared" si="7"/>
        <v>2033.0648000000003</v>
      </c>
      <c r="AW23" s="13">
        <f t="shared" si="8"/>
        <v>7.8288000000000002</v>
      </c>
      <c r="AX23" s="13">
        <f t="shared" si="9"/>
        <v>18.896300000000004</v>
      </c>
      <c r="AY23" s="13">
        <f t="shared" si="10"/>
        <v>0.23300000000000004</v>
      </c>
      <c r="AZ23" s="13">
        <f t="shared" si="11"/>
        <v>0.11650000000000001</v>
      </c>
    </row>
    <row r="24" spans="2:52" x14ac:dyDescent="0.3">
      <c r="B24">
        <v>7</v>
      </c>
      <c r="C24" s="13">
        <f>'time period'!D23*'Factoring table'!$D$9</f>
        <v>2.3067000000000002</v>
      </c>
      <c r="D24" s="13">
        <f>'time period'!E23*'Factoring table'!$D$9</f>
        <v>355.44150000000002</v>
      </c>
      <c r="E24" s="13">
        <f>'time period'!F23*'Factoring table'!$D$9</f>
        <v>0.20970000000000003</v>
      </c>
      <c r="F24" s="13">
        <f>'time period'!G23*'Factoring table'!$D$9</f>
        <v>96615.710100000011</v>
      </c>
      <c r="G24" s="13">
        <f>'time period'!H23*'Factoring table'!$D$9</f>
        <v>0.20970000000000003</v>
      </c>
      <c r="H24" s="13">
        <f>'time period'!I23*'Factoring table'!$D$9</f>
        <v>17229.371400000004</v>
      </c>
      <c r="I24" s="13">
        <f>'time period'!J23*'Factoring table'!$D$9</f>
        <v>34694.445600000006</v>
      </c>
      <c r="J24" s="13">
        <f>'time period'!K23*'Factoring table'!$D$9</f>
        <v>0.41940000000000005</v>
      </c>
      <c r="K24" s="13">
        <f>'time period'!L23*'Factoring table'!$D$9</f>
        <v>0.20970000000000003</v>
      </c>
      <c r="L24" s="13">
        <f>'time period'!M23*'Factoring table'!$D$9</f>
        <v>0.20970000000000003</v>
      </c>
      <c r="M24" s="13">
        <f>'time period'!N23*'Factoring table'!$D$9</f>
        <v>0</v>
      </c>
      <c r="O24">
        <v>7</v>
      </c>
      <c r="P24" s="13">
        <f>'time period'!D23*'Factoring table'!$D$10</f>
        <v>0.25630000000000003</v>
      </c>
      <c r="Q24" s="13">
        <f>'time period'!E23*'Factoring table'!$D$10</f>
        <v>39.493500000000004</v>
      </c>
      <c r="R24" s="13">
        <f>'time period'!F23*'Factoring table'!$D$10</f>
        <v>2.3300000000000001E-2</v>
      </c>
      <c r="S24" s="13">
        <f>'time period'!G23*'Factoring table'!$D$10</f>
        <v>10735.0789</v>
      </c>
      <c r="T24" s="13">
        <f>'time period'!H23*'Factoring table'!$D$10</f>
        <v>2.3300000000000001E-2</v>
      </c>
      <c r="U24" s="13">
        <f>'time period'!I23*'Factoring table'!$D$10</f>
        <v>1914.3746000000003</v>
      </c>
      <c r="V24" s="13">
        <f>'time period'!J23*'Factoring table'!$D$10</f>
        <v>3854.9384000000009</v>
      </c>
      <c r="W24" s="13">
        <f>'time period'!K23*'Factoring table'!$D$10</f>
        <v>4.6600000000000003E-2</v>
      </c>
      <c r="X24" s="13">
        <f>'time period'!L23*'Factoring table'!$D$10</f>
        <v>2.3300000000000001E-2</v>
      </c>
      <c r="Y24" s="13">
        <f>'time period'!M23*'Factoring table'!$D$10</f>
        <v>2.3300000000000001E-2</v>
      </c>
      <c r="Z24" s="13">
        <f>'time period'!N23*'Factoring table'!$D$10</f>
        <v>0</v>
      </c>
      <c r="AB24">
        <v>7</v>
      </c>
      <c r="AC24" s="13">
        <v>0.53590000000000004</v>
      </c>
      <c r="AD24" s="13">
        <v>6.8968000000000007</v>
      </c>
      <c r="AE24" s="13">
        <v>0</v>
      </c>
      <c r="AF24" s="13">
        <v>6911.1761000000006</v>
      </c>
      <c r="AG24" s="13">
        <v>0.39610000000000006</v>
      </c>
      <c r="AH24" s="13">
        <v>13.187800000000003</v>
      </c>
      <c r="AI24" s="13">
        <v>3854.9384000000009</v>
      </c>
      <c r="AJ24" s="13">
        <v>0.18640000000000001</v>
      </c>
      <c r="AK24" s="13">
        <v>0.58250000000000002</v>
      </c>
      <c r="AL24" s="13">
        <v>2.3300000000000001E-2</v>
      </c>
      <c r="AM24" s="13">
        <v>0</v>
      </c>
      <c r="AO24">
        <v>7</v>
      </c>
      <c r="AP24" s="13">
        <f t="shared" si="1"/>
        <v>2.8426</v>
      </c>
      <c r="AQ24" s="13">
        <f t="shared" si="2"/>
        <v>362.3383</v>
      </c>
      <c r="AR24" s="13">
        <f t="shared" si="3"/>
        <v>0.20970000000000003</v>
      </c>
      <c r="AS24" s="13">
        <f t="shared" si="4"/>
        <v>103526.88620000001</v>
      </c>
      <c r="AT24" s="13">
        <f t="shared" si="5"/>
        <v>0.60580000000000012</v>
      </c>
      <c r="AU24" s="13">
        <f t="shared" si="6"/>
        <v>17242.559200000003</v>
      </c>
      <c r="AV24" s="13">
        <f t="shared" si="7"/>
        <v>38549.384000000005</v>
      </c>
      <c r="AW24" s="13">
        <f t="shared" si="8"/>
        <v>0.60580000000000012</v>
      </c>
      <c r="AX24" s="13">
        <f t="shared" si="9"/>
        <v>0.79220000000000002</v>
      </c>
      <c r="AY24" s="13">
        <f t="shared" si="10"/>
        <v>0.23300000000000004</v>
      </c>
      <c r="AZ24" s="13">
        <f t="shared" si="11"/>
        <v>0</v>
      </c>
    </row>
    <row r="25" spans="2:52" x14ac:dyDescent="0.3">
      <c r="B25">
        <v>8</v>
      </c>
      <c r="C25" s="13">
        <f>'time period'!D24*'Factoring table'!$D$9</f>
        <v>6512.4432000000006</v>
      </c>
      <c r="D25" s="13">
        <f>'time period'!E24*'Factoring table'!$D$9</f>
        <v>70940.880900000004</v>
      </c>
      <c r="E25" s="13">
        <f>'time period'!F24*'Factoring table'!$D$9</f>
        <v>10267.750800000002</v>
      </c>
      <c r="F25" s="13">
        <f>'time period'!G24*'Factoring table'!$D$9</f>
        <v>392.55840000000006</v>
      </c>
      <c r="G25" s="13">
        <f>'time period'!H24*'Factoring table'!$D$9</f>
        <v>2121.5349000000001</v>
      </c>
      <c r="H25" s="13">
        <f>'time period'!I24*'Factoring table'!$D$9</f>
        <v>68.571899999999999</v>
      </c>
      <c r="I25" s="13">
        <f>'time period'!J24*'Factoring table'!$D$9</f>
        <v>1.6776000000000002</v>
      </c>
      <c r="J25" s="13">
        <f>'time period'!K24*'Factoring table'!$D$9</f>
        <v>213945.37650000001</v>
      </c>
      <c r="K25" s="13">
        <f>'time period'!L24*'Factoring table'!$D$9</f>
        <v>15.0984</v>
      </c>
      <c r="L25" s="13">
        <f>'time period'!M24*'Factoring table'!$D$9</f>
        <v>0.20970000000000003</v>
      </c>
      <c r="M25" s="13">
        <f>'time period'!N24*'Factoring table'!$D$9</f>
        <v>3.1455000000000002</v>
      </c>
      <c r="O25">
        <v>8</v>
      </c>
      <c r="P25" s="13">
        <f>'time period'!D24*'Factoring table'!$D$10</f>
        <v>723.60480000000007</v>
      </c>
      <c r="Q25" s="13">
        <f>'time period'!E24*'Factoring table'!$D$10</f>
        <v>7882.3201000000008</v>
      </c>
      <c r="R25" s="13">
        <f>'time period'!F24*'Factoring table'!$D$10</f>
        <v>1140.8612000000001</v>
      </c>
      <c r="S25" s="13">
        <f>'time period'!G24*'Factoring table'!$D$10</f>
        <v>43.61760000000001</v>
      </c>
      <c r="T25" s="13">
        <f>'time period'!H24*'Factoring table'!$D$10</f>
        <v>235.7261</v>
      </c>
      <c r="U25" s="13">
        <f>'time period'!I24*'Factoring table'!$D$10</f>
        <v>7.6191000000000004</v>
      </c>
      <c r="V25" s="13">
        <f>'time period'!J24*'Factoring table'!$D$10</f>
        <v>0.18640000000000001</v>
      </c>
      <c r="W25" s="13">
        <f>'time period'!K24*'Factoring table'!$D$10</f>
        <v>23771.708500000004</v>
      </c>
      <c r="X25" s="13">
        <f>'time period'!L24*'Factoring table'!$D$10</f>
        <v>1.6776</v>
      </c>
      <c r="Y25" s="13">
        <f>'time period'!M24*'Factoring table'!$D$10</f>
        <v>2.3300000000000001E-2</v>
      </c>
      <c r="Z25" s="13">
        <f>'time period'!N24*'Factoring table'!$D$10</f>
        <v>0.34950000000000003</v>
      </c>
      <c r="AB25">
        <v>8</v>
      </c>
      <c r="AC25" s="13">
        <v>30.802600000000002</v>
      </c>
      <c r="AD25" s="13">
        <v>83.786800000000014</v>
      </c>
      <c r="AE25" s="13">
        <v>462.83120000000002</v>
      </c>
      <c r="AF25" s="13">
        <v>1.7941000000000003</v>
      </c>
      <c r="AG25" s="13">
        <v>420.30870000000004</v>
      </c>
      <c r="AH25" s="13">
        <v>2.3300000000000001E-2</v>
      </c>
      <c r="AI25" s="13">
        <v>4.6600000000000003E-2</v>
      </c>
      <c r="AJ25" s="13">
        <v>23771.708500000004</v>
      </c>
      <c r="AK25" s="13">
        <v>583.61840000000007</v>
      </c>
      <c r="AL25" s="13">
        <v>0</v>
      </c>
      <c r="AM25" s="13">
        <v>2.0737000000000001</v>
      </c>
      <c r="AO25">
        <v>8</v>
      </c>
      <c r="AP25" s="13">
        <f t="shared" si="1"/>
        <v>6543.2458000000006</v>
      </c>
      <c r="AQ25" s="13">
        <f t="shared" si="2"/>
        <v>71024.667700000005</v>
      </c>
      <c r="AR25" s="13">
        <f t="shared" si="3"/>
        <v>10730.582000000002</v>
      </c>
      <c r="AS25" s="13">
        <f t="shared" si="4"/>
        <v>394.35250000000008</v>
      </c>
      <c r="AT25" s="13">
        <f t="shared" si="5"/>
        <v>2541.8436000000002</v>
      </c>
      <c r="AU25" s="13">
        <f t="shared" si="6"/>
        <v>68.595200000000006</v>
      </c>
      <c r="AV25" s="13">
        <f t="shared" si="7"/>
        <v>1.7242000000000002</v>
      </c>
      <c r="AW25" s="13">
        <f t="shared" si="8"/>
        <v>237717.08500000002</v>
      </c>
      <c r="AX25" s="13">
        <f t="shared" si="9"/>
        <v>598.71680000000003</v>
      </c>
      <c r="AY25" s="13">
        <f t="shared" si="10"/>
        <v>0.20970000000000003</v>
      </c>
      <c r="AZ25" s="13">
        <f t="shared" si="11"/>
        <v>5.2192000000000007</v>
      </c>
    </row>
    <row r="26" spans="2:52" x14ac:dyDescent="0.3">
      <c r="B26">
        <v>9</v>
      </c>
      <c r="C26" s="13">
        <f>'time period'!D25*'Factoring table'!$D$9</f>
        <v>7157.8998000000011</v>
      </c>
      <c r="D26" s="13">
        <f>'time period'!E25*'Factoring table'!$D$9</f>
        <v>8603.7813000000024</v>
      </c>
      <c r="E26" s="13">
        <f>'time period'!F25*'Factoring table'!$D$9</f>
        <v>62.700300000000006</v>
      </c>
      <c r="F26" s="13">
        <f>'time period'!G25*'Factoring table'!$D$9</f>
        <v>160.6302</v>
      </c>
      <c r="G26" s="13">
        <f>'time period'!H25*'Factoring table'!$D$9</f>
        <v>2.5164000000000004</v>
      </c>
      <c r="H26" s="13">
        <f>'time period'!I25*'Factoring table'!$D$9</f>
        <v>168.17940000000002</v>
      </c>
      <c r="I26" s="13">
        <f>'time period'!J25*'Factoring table'!$D$9</f>
        <v>5.2425000000000006</v>
      </c>
      <c r="J26" s="13">
        <f>'time period'!K25*'Factoring table'!$D$9</f>
        <v>5252.5655999999999</v>
      </c>
      <c r="K26" s="13">
        <f>'time period'!L25*'Factoring table'!$D$9</f>
        <v>33.761700000000005</v>
      </c>
      <c r="L26" s="13">
        <f>'time period'!M25*'Factoring table'!$D$9</f>
        <v>625.74480000000005</v>
      </c>
      <c r="M26" s="13">
        <f>'time period'!N25*'Factoring table'!$D$9</f>
        <v>25105.703400000002</v>
      </c>
      <c r="O26">
        <v>9</v>
      </c>
      <c r="P26" s="13">
        <f>'time period'!D25*'Factoring table'!$D$10</f>
        <v>795.32220000000007</v>
      </c>
      <c r="Q26" s="13">
        <f>'time period'!E25*'Factoring table'!$D$10</f>
        <v>955.97570000000019</v>
      </c>
      <c r="R26" s="13">
        <f>'time period'!F25*'Factoring table'!$D$10</f>
        <v>6.9667000000000003</v>
      </c>
      <c r="S26" s="13">
        <f>'time period'!G25*'Factoring table'!$D$10</f>
        <v>17.847800000000003</v>
      </c>
      <c r="T26" s="13">
        <f>'time period'!H25*'Factoring table'!$D$10</f>
        <v>0.27960000000000002</v>
      </c>
      <c r="U26" s="13">
        <f>'time period'!I25*'Factoring table'!$D$10</f>
        <v>18.686600000000002</v>
      </c>
      <c r="V26" s="13">
        <f>'time period'!J25*'Factoring table'!$D$10</f>
        <v>0.58250000000000002</v>
      </c>
      <c r="W26" s="13">
        <f>'time period'!K25*'Factoring table'!$D$10</f>
        <v>583.61840000000007</v>
      </c>
      <c r="X26" s="13">
        <f>'time period'!L25*'Factoring table'!$D$10</f>
        <v>3.7513000000000005</v>
      </c>
      <c r="Y26" s="13">
        <f>'time period'!M25*'Factoring table'!$D$10</f>
        <v>69.527200000000008</v>
      </c>
      <c r="Z26" s="13">
        <f>'time period'!N25*'Factoring table'!$D$10</f>
        <v>2789.5226000000002</v>
      </c>
      <c r="AB26">
        <v>9</v>
      </c>
      <c r="AC26" s="13">
        <v>4.1940000000000008</v>
      </c>
      <c r="AD26" s="13">
        <v>0.53590000000000004</v>
      </c>
      <c r="AE26" s="13">
        <v>2.3300000000000001E-2</v>
      </c>
      <c r="AF26" s="13">
        <v>2.3300000000000001E-2</v>
      </c>
      <c r="AG26" s="13">
        <v>4.6600000000000003E-2</v>
      </c>
      <c r="AH26" s="13">
        <v>2.3300000000000001E-2</v>
      </c>
      <c r="AI26" s="13">
        <v>2.3300000000000001E-2</v>
      </c>
      <c r="AJ26" s="13">
        <v>1.6776</v>
      </c>
      <c r="AK26" s="13">
        <v>3.7513000000000005</v>
      </c>
      <c r="AL26" s="13">
        <v>823.2822000000001</v>
      </c>
      <c r="AM26" s="13">
        <v>4808.7938000000004</v>
      </c>
      <c r="AO26">
        <v>9</v>
      </c>
      <c r="AP26" s="13">
        <f t="shared" si="1"/>
        <v>7162.0938000000015</v>
      </c>
      <c r="AQ26" s="13">
        <f t="shared" si="2"/>
        <v>8604.3172000000031</v>
      </c>
      <c r="AR26" s="13">
        <f t="shared" si="3"/>
        <v>62.723600000000005</v>
      </c>
      <c r="AS26" s="13">
        <f t="shared" si="4"/>
        <v>160.65350000000001</v>
      </c>
      <c r="AT26" s="13">
        <f t="shared" si="5"/>
        <v>2.5630000000000006</v>
      </c>
      <c r="AU26" s="13">
        <f t="shared" si="6"/>
        <v>168.20270000000002</v>
      </c>
      <c r="AV26" s="13">
        <f t="shared" si="7"/>
        <v>5.2658000000000005</v>
      </c>
      <c r="AW26" s="13">
        <f t="shared" si="8"/>
        <v>5254.2431999999999</v>
      </c>
      <c r="AX26" s="13">
        <f t="shared" si="9"/>
        <v>37.513000000000005</v>
      </c>
      <c r="AY26" s="13">
        <f t="shared" si="10"/>
        <v>1449.027</v>
      </c>
      <c r="AZ26" s="13">
        <f t="shared" si="11"/>
        <v>29914.497200000002</v>
      </c>
    </row>
    <row r="27" spans="2:52" x14ac:dyDescent="0.3">
      <c r="B27">
        <v>10</v>
      </c>
      <c r="C27" s="13">
        <f>'time period'!D26*'Factoring table'!$D$9</f>
        <v>32.503500000000003</v>
      </c>
      <c r="D27" s="13">
        <f>'time period'!E26*'Factoring table'!$D$9</f>
        <v>3.1455000000000002</v>
      </c>
      <c r="E27" s="13">
        <f>'time period'!F26*'Factoring table'!$D$9</f>
        <v>0.20970000000000003</v>
      </c>
      <c r="F27" s="13">
        <f>'time period'!G26*'Factoring table'!$D$9</f>
        <v>0.20970000000000003</v>
      </c>
      <c r="G27" s="13">
        <f>'time period'!H26*'Factoring table'!$D$9</f>
        <v>0.20970000000000003</v>
      </c>
      <c r="H27" s="13">
        <f>'time period'!I26*'Factoring table'!$D$9</f>
        <v>0.20970000000000003</v>
      </c>
      <c r="I27" s="13">
        <f>'time period'!J26*'Factoring table'!$D$9</f>
        <v>0.20970000000000003</v>
      </c>
      <c r="J27" s="13">
        <f>'time period'!K26*'Factoring table'!$D$9</f>
        <v>0</v>
      </c>
      <c r="K27" s="13">
        <f>'time period'!L26*'Factoring table'!$D$9</f>
        <v>7409.5398000000005</v>
      </c>
      <c r="L27" s="13">
        <f>'time period'!M26*'Factoring table'!$D$9</f>
        <v>49986.818100000004</v>
      </c>
      <c r="M27" s="13">
        <f>'time period'!N26*'Factoring table'!$D$9</f>
        <v>1814.1147000000003</v>
      </c>
      <c r="O27">
        <v>10</v>
      </c>
      <c r="P27" s="13">
        <f>'time period'!D26*'Factoring table'!$D$10</f>
        <v>3.6115000000000004</v>
      </c>
      <c r="Q27" s="13">
        <f>'time period'!E26*'Factoring table'!$D$10</f>
        <v>0.34950000000000003</v>
      </c>
      <c r="R27" s="13">
        <f>'time period'!F26*'Factoring table'!$D$10</f>
        <v>2.3300000000000001E-2</v>
      </c>
      <c r="S27" s="13">
        <f>'time period'!G26*'Factoring table'!$D$10</f>
        <v>2.3300000000000001E-2</v>
      </c>
      <c r="T27" s="13">
        <f>'time period'!H26*'Factoring table'!$D$10</f>
        <v>2.3300000000000001E-2</v>
      </c>
      <c r="U27" s="13">
        <f>'time period'!I26*'Factoring table'!$D$10</f>
        <v>2.3300000000000001E-2</v>
      </c>
      <c r="V27" s="13">
        <f>'time period'!J26*'Factoring table'!$D$10</f>
        <v>2.3300000000000001E-2</v>
      </c>
      <c r="W27" s="13">
        <f>'time period'!K26*'Factoring table'!$D$10</f>
        <v>0</v>
      </c>
      <c r="X27" s="13">
        <f>'time period'!L26*'Factoring table'!$D$10</f>
        <v>823.2822000000001</v>
      </c>
      <c r="Y27" s="13">
        <f>'time period'!M26*'Factoring table'!$D$10</f>
        <v>5554.0909000000001</v>
      </c>
      <c r="Z27" s="13">
        <f>'time period'!N26*'Factoring table'!$D$10</f>
        <v>201.56830000000002</v>
      </c>
      <c r="AB27">
        <v>10</v>
      </c>
      <c r="AC27" s="13">
        <v>0</v>
      </c>
      <c r="AD27" s="13">
        <v>2.3300000000000001E-2</v>
      </c>
      <c r="AE27" s="13">
        <v>2.3300000000000001E-2</v>
      </c>
      <c r="AF27" s="13">
        <v>2.3300000000000001E-2</v>
      </c>
      <c r="AG27" s="13">
        <v>2.3300000000000001E-2</v>
      </c>
      <c r="AH27" s="13">
        <v>2.3300000000000001E-2</v>
      </c>
      <c r="AI27" s="13">
        <v>2.3300000000000001E-2</v>
      </c>
      <c r="AJ27" s="13">
        <v>2.3300000000000001E-2</v>
      </c>
      <c r="AK27" s="13">
        <v>69.527200000000008</v>
      </c>
      <c r="AL27" s="13">
        <v>5554.0909000000001</v>
      </c>
      <c r="AM27" s="13">
        <v>19.968100000000003</v>
      </c>
      <c r="AO27">
        <v>10</v>
      </c>
      <c r="AP27" s="13">
        <f t="shared" si="1"/>
        <v>32.503500000000003</v>
      </c>
      <c r="AQ27" s="13">
        <f t="shared" si="2"/>
        <v>3.1688000000000001</v>
      </c>
      <c r="AR27" s="13">
        <f t="shared" si="3"/>
        <v>0.23300000000000004</v>
      </c>
      <c r="AS27" s="13">
        <f t="shared" si="4"/>
        <v>0.23300000000000004</v>
      </c>
      <c r="AT27" s="13">
        <f t="shared" si="5"/>
        <v>0.23300000000000004</v>
      </c>
      <c r="AU27" s="13">
        <f t="shared" si="6"/>
        <v>0.23300000000000004</v>
      </c>
      <c r="AV27" s="13">
        <f t="shared" si="7"/>
        <v>0.23300000000000004</v>
      </c>
      <c r="AW27" s="13">
        <f t="shared" si="8"/>
        <v>2.3300000000000001E-2</v>
      </c>
      <c r="AX27" s="13">
        <f t="shared" si="9"/>
        <v>7479.0670000000009</v>
      </c>
      <c r="AY27" s="13">
        <f t="shared" si="10"/>
        <v>55540.909000000007</v>
      </c>
      <c r="AZ27" s="13">
        <f t="shared" si="11"/>
        <v>1834.0828000000004</v>
      </c>
    </row>
    <row r="28" spans="2:52" x14ac:dyDescent="0.3">
      <c r="B28">
        <v>11</v>
      </c>
      <c r="C28" s="13">
        <f>'time period'!D27*'Factoring table'!$D$9</f>
        <v>8242.0488000000005</v>
      </c>
      <c r="D28" s="13">
        <f>'time period'!E27*'Factoring table'!$D$9</f>
        <v>15.937200000000002</v>
      </c>
      <c r="E28" s="13">
        <f>'time period'!F27*'Factoring table'!$D$9</f>
        <v>0</v>
      </c>
      <c r="F28" s="13">
        <f>'time period'!G27*'Factoring table'!$D$9</f>
        <v>0.41940000000000005</v>
      </c>
      <c r="G28" s="13">
        <f>'time period'!H27*'Factoring table'!$D$9</f>
        <v>0</v>
      </c>
      <c r="H28" s="13">
        <f>'time period'!I27*'Factoring table'!$D$9</f>
        <v>1.0485</v>
      </c>
      <c r="I28" s="13">
        <f>'time period'!J27*'Factoring table'!$D$9</f>
        <v>0</v>
      </c>
      <c r="J28" s="13">
        <f>'time period'!K27*'Factoring table'!$D$9</f>
        <v>18.663300000000003</v>
      </c>
      <c r="K28" s="13">
        <f>'time period'!L27*'Factoring table'!$D$9</f>
        <v>43279.144200000002</v>
      </c>
      <c r="L28" s="13">
        <f>'time period'!M27*'Factoring table'!$D$9</f>
        <v>179.71290000000002</v>
      </c>
      <c r="M28" s="13">
        <f>'time period'!N27*'Factoring table'!$D$9</f>
        <v>23653.9503</v>
      </c>
      <c r="O28">
        <v>11</v>
      </c>
      <c r="P28" s="13">
        <f>'time period'!D27*'Factoring table'!$D$10</f>
        <v>915.78320000000008</v>
      </c>
      <c r="Q28" s="13">
        <f>'time period'!E27*'Factoring table'!$D$10</f>
        <v>1.7708000000000004</v>
      </c>
      <c r="R28" s="13">
        <f>'time period'!F27*'Factoring table'!$D$10</f>
        <v>0</v>
      </c>
      <c r="S28" s="13">
        <f>'time period'!G27*'Factoring table'!$D$10</f>
        <v>4.6600000000000003E-2</v>
      </c>
      <c r="T28" s="13">
        <f>'time period'!H27*'Factoring table'!$D$10</f>
        <v>0</v>
      </c>
      <c r="U28" s="13">
        <f>'time period'!I27*'Factoring table'!$D$10</f>
        <v>0.11650000000000001</v>
      </c>
      <c r="V28" s="13">
        <f>'time period'!J27*'Factoring table'!$D$10</f>
        <v>0</v>
      </c>
      <c r="W28" s="13">
        <f>'time period'!K27*'Factoring table'!$D$10</f>
        <v>2.0737000000000001</v>
      </c>
      <c r="X28" s="13">
        <f>'time period'!L27*'Factoring table'!$D$10</f>
        <v>4808.7938000000004</v>
      </c>
      <c r="Y28" s="13">
        <f>'time period'!M27*'Factoring table'!$D$10</f>
        <v>19.968100000000003</v>
      </c>
      <c r="Z28" s="13">
        <f>'time period'!N27*'Factoring table'!$D$10</f>
        <v>2628.2167000000004</v>
      </c>
      <c r="AB28">
        <v>11</v>
      </c>
      <c r="AC28" s="13">
        <v>16.426500000000001</v>
      </c>
      <c r="AD28" s="13">
        <v>2.3300000000000001E-2</v>
      </c>
      <c r="AE28" s="13">
        <v>2.3300000000000001E-2</v>
      </c>
      <c r="AF28" s="13">
        <v>0</v>
      </c>
      <c r="AG28" s="13">
        <v>0</v>
      </c>
      <c r="AH28" s="13">
        <v>0</v>
      </c>
      <c r="AI28" s="13">
        <v>0</v>
      </c>
      <c r="AJ28" s="13">
        <v>0.34950000000000003</v>
      </c>
      <c r="AK28" s="13">
        <v>2789.5226000000002</v>
      </c>
      <c r="AL28" s="13">
        <v>201.56830000000002</v>
      </c>
      <c r="AM28" s="13">
        <v>2628.2167000000004</v>
      </c>
      <c r="AO28">
        <v>11</v>
      </c>
      <c r="AP28" s="13">
        <f t="shared" si="1"/>
        <v>8258.4753000000001</v>
      </c>
      <c r="AQ28" s="13">
        <f t="shared" si="2"/>
        <v>15.960500000000003</v>
      </c>
      <c r="AR28" s="13">
        <f t="shared" si="3"/>
        <v>2.3300000000000001E-2</v>
      </c>
      <c r="AS28" s="13">
        <f t="shared" si="4"/>
        <v>0.41940000000000005</v>
      </c>
      <c r="AT28" s="13">
        <f t="shared" si="5"/>
        <v>0</v>
      </c>
      <c r="AU28" s="13">
        <f t="shared" si="6"/>
        <v>1.0485</v>
      </c>
      <c r="AV28" s="13">
        <f t="shared" si="7"/>
        <v>0</v>
      </c>
      <c r="AW28" s="13">
        <f t="shared" si="8"/>
        <v>19.012800000000002</v>
      </c>
      <c r="AX28" s="13">
        <f t="shared" si="9"/>
        <v>46068.666800000006</v>
      </c>
      <c r="AY28" s="13">
        <f t="shared" si="10"/>
        <v>381.28120000000001</v>
      </c>
      <c r="AZ28" s="13">
        <f t="shared" si="11"/>
        <v>26282.167000000001</v>
      </c>
    </row>
    <row r="31" spans="2:52" x14ac:dyDescent="0.3">
      <c r="B31" t="s">
        <v>14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O31" t="s">
        <v>14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8</v>
      </c>
      <c r="X31">
        <v>9</v>
      </c>
      <c r="Y31">
        <v>10</v>
      </c>
      <c r="Z31">
        <v>11</v>
      </c>
      <c r="AB31" t="s">
        <v>14</v>
      </c>
      <c r="AC31">
        <v>1</v>
      </c>
      <c r="AD31">
        <v>2</v>
      </c>
      <c r="AE31">
        <v>3</v>
      </c>
      <c r="AF31">
        <v>4</v>
      </c>
      <c r="AG31">
        <v>5</v>
      </c>
      <c r="AH31">
        <v>6</v>
      </c>
      <c r="AI31">
        <v>7</v>
      </c>
      <c r="AJ31">
        <v>8</v>
      </c>
      <c r="AK31">
        <v>9</v>
      </c>
      <c r="AL31">
        <v>10</v>
      </c>
      <c r="AM31">
        <v>11</v>
      </c>
      <c r="AO31" t="s">
        <v>14</v>
      </c>
      <c r="AP31">
        <v>1</v>
      </c>
      <c r="AQ31">
        <v>2</v>
      </c>
      <c r="AR31">
        <v>3</v>
      </c>
      <c r="AS31">
        <v>4</v>
      </c>
      <c r="AT31">
        <v>5</v>
      </c>
      <c r="AU31">
        <v>6</v>
      </c>
      <c r="AV31">
        <v>7</v>
      </c>
      <c r="AW31">
        <v>8</v>
      </c>
      <c r="AX31">
        <v>9</v>
      </c>
      <c r="AY31">
        <v>10</v>
      </c>
      <c r="AZ31">
        <v>11</v>
      </c>
    </row>
    <row r="32" spans="2:52" ht="15" thickBot="1" x14ac:dyDescent="0.35">
      <c r="B32">
        <v>1</v>
      </c>
      <c r="C32" s="13">
        <f>'time period'!D31*'Factoring table'!$F$9</f>
        <v>2094669.6300000001</v>
      </c>
      <c r="D32" s="13">
        <f>'time period'!E31*'Factoring table'!$F$9</f>
        <v>46313.640000000007</v>
      </c>
      <c r="E32" s="13">
        <f>'time period'!F31*'Factoring table'!$F$9</f>
        <v>5.9850000000000003</v>
      </c>
      <c r="F32" s="13">
        <f>'time period'!G31*'Factoring table'!$F$9</f>
        <v>311.39100000000002</v>
      </c>
      <c r="G32" s="13">
        <f>'time period'!H31*'Factoring table'!$F$9</f>
        <v>4.617</v>
      </c>
      <c r="H32" s="13">
        <f>'time period'!I31*'Factoring table'!$F$9</f>
        <v>1115.7750000000001</v>
      </c>
      <c r="I32" s="13">
        <f>'time period'!J31*'Factoring table'!$F$9</f>
        <v>3.9330000000000003</v>
      </c>
      <c r="J32" s="13">
        <f>'time period'!K31*'Factoring table'!$F$9</f>
        <v>226.06200000000001</v>
      </c>
      <c r="K32" s="13">
        <f>'time period'!L31*'Factoring table'!$F$9</f>
        <v>30.78</v>
      </c>
      <c r="L32" s="13">
        <f>'time period'!M31*'Factoring table'!$F$9</f>
        <v>0</v>
      </c>
      <c r="M32" s="13">
        <f>'time period'!N31*'Factoring table'!$F$9</f>
        <v>120.55500000000001</v>
      </c>
      <c r="O32">
        <v>1</v>
      </c>
      <c r="P32" s="13">
        <f>'time period'!D31*'Factoring table'!$F$10</f>
        <v>2094669.6300000001</v>
      </c>
      <c r="Q32" s="13">
        <f>'time period'!E31*'Factoring table'!$F$10</f>
        <v>46313.640000000007</v>
      </c>
      <c r="R32" s="13">
        <f>'time period'!F31*'Factoring table'!$F$10</f>
        <v>5.9850000000000003</v>
      </c>
      <c r="S32" s="13">
        <f>'time period'!G31*'Factoring table'!$F$10</f>
        <v>311.39100000000002</v>
      </c>
      <c r="T32" s="13">
        <f>'time period'!H31*'Factoring table'!$F$10</f>
        <v>4.617</v>
      </c>
      <c r="U32" s="13">
        <f>'time period'!I31*'Factoring table'!$F$10</f>
        <v>1115.7750000000001</v>
      </c>
      <c r="V32" s="13">
        <f>'time period'!J31*'Factoring table'!$F$10</f>
        <v>3.9330000000000003</v>
      </c>
      <c r="W32" s="13">
        <f>'time period'!K31*'Factoring table'!$F$10</f>
        <v>226.06200000000001</v>
      </c>
      <c r="X32" s="13">
        <f>'time period'!L31*'Factoring table'!$F$10</f>
        <v>30.78</v>
      </c>
      <c r="Y32" s="13">
        <f>'time period'!M31*'Factoring table'!$F$10</f>
        <v>0</v>
      </c>
      <c r="Z32" s="13">
        <f>'time period'!N31*'Factoring table'!$F$10</f>
        <v>120.55500000000001</v>
      </c>
      <c r="AB32">
        <v>1</v>
      </c>
      <c r="AC32" s="13">
        <f t="array" ref="AC32:AM42">TRANSPOSE(P32:Z42)</f>
        <v>2094669.6300000001</v>
      </c>
      <c r="AD32" s="13">
        <v>5121.1080000000002</v>
      </c>
      <c r="AE32" s="13">
        <v>27.360000000000003</v>
      </c>
      <c r="AF32" s="13">
        <v>104.652</v>
      </c>
      <c r="AG32" s="13">
        <v>80.199000000000012</v>
      </c>
      <c r="AH32" s="13">
        <v>3.2490000000000001</v>
      </c>
      <c r="AI32" s="13">
        <v>1.8810000000000002</v>
      </c>
      <c r="AJ32" s="13">
        <v>5310.576</v>
      </c>
      <c r="AK32" s="13">
        <v>5836.9140000000007</v>
      </c>
      <c r="AL32" s="13">
        <v>26.505000000000003</v>
      </c>
      <c r="AM32" s="13">
        <v>6720.9840000000004</v>
      </c>
      <c r="AO32">
        <v>1</v>
      </c>
      <c r="AP32" s="13">
        <f t="shared" si="1"/>
        <v>4189339.2600000002</v>
      </c>
      <c r="AQ32" s="13">
        <f t="shared" si="2"/>
        <v>51434.748000000007</v>
      </c>
      <c r="AR32" s="13">
        <f t="shared" si="3"/>
        <v>33.345000000000006</v>
      </c>
      <c r="AS32" s="13">
        <f t="shared" si="4"/>
        <v>416.04300000000001</v>
      </c>
      <c r="AT32" s="13">
        <f t="shared" si="5"/>
        <v>84.816000000000017</v>
      </c>
      <c r="AU32" s="13">
        <f t="shared" si="6"/>
        <v>1119.0240000000001</v>
      </c>
      <c r="AV32" s="13">
        <f t="shared" si="7"/>
        <v>5.8140000000000001</v>
      </c>
      <c r="AW32" s="13">
        <f t="shared" si="8"/>
        <v>5536.6379999999999</v>
      </c>
      <c r="AX32" s="13">
        <f t="shared" si="9"/>
        <v>5867.6940000000004</v>
      </c>
      <c r="AY32" s="13">
        <f t="shared" si="10"/>
        <v>26.505000000000003</v>
      </c>
      <c r="AZ32" s="13">
        <f t="shared" si="11"/>
        <v>6841.5390000000007</v>
      </c>
    </row>
    <row r="33" spans="2:52" ht="15" thickBot="1" x14ac:dyDescent="0.35">
      <c r="B33" s="12">
        <v>2</v>
      </c>
      <c r="C33" s="13">
        <f>'time period'!D32*'Factoring table'!$F$9</f>
        <v>5121.1080000000002</v>
      </c>
      <c r="D33" s="13">
        <f>'time period'!E32*'Factoring table'!$F$9</f>
        <v>335908.63800000004</v>
      </c>
      <c r="E33" s="13">
        <f>'time period'!F32*'Factoring table'!$F$9</f>
        <v>30.438000000000002</v>
      </c>
      <c r="F33" s="13">
        <f>'time period'!G32*'Factoring table'!$F$9</f>
        <v>30475.449000000001</v>
      </c>
      <c r="G33" s="13">
        <f>'time period'!H32*'Factoring table'!$F$9</f>
        <v>29.070000000000004</v>
      </c>
      <c r="H33" s="13">
        <f>'time period'!I32*'Factoring table'!$F$9</f>
        <v>1085.337</v>
      </c>
      <c r="I33" s="13">
        <f>'time period'!J32*'Factoring table'!$F$9</f>
        <v>50.616000000000007</v>
      </c>
      <c r="J33" s="13">
        <f>'time period'!K32*'Factoring table'!$F$9</f>
        <v>614.91600000000005</v>
      </c>
      <c r="K33" s="13">
        <f>'time period'!L32*'Factoring table'!$F$9</f>
        <v>3.9330000000000003</v>
      </c>
      <c r="L33" s="13">
        <f>'time period'!M32*'Factoring table'!$F$9</f>
        <v>0.17100000000000001</v>
      </c>
      <c r="M33" s="13">
        <f>'time period'!N32*'Factoring table'!$F$9</f>
        <v>0.17100000000000001</v>
      </c>
      <c r="O33" s="12">
        <v>2</v>
      </c>
      <c r="P33" s="13">
        <f>'time period'!D32*'Factoring table'!$F$10</f>
        <v>5121.1080000000002</v>
      </c>
      <c r="Q33" s="13">
        <f>'time period'!E32*'Factoring table'!$F$10</f>
        <v>335908.63800000004</v>
      </c>
      <c r="R33" s="13">
        <f>'time period'!F32*'Factoring table'!$F$10</f>
        <v>30.438000000000002</v>
      </c>
      <c r="S33" s="13">
        <f>'time period'!G32*'Factoring table'!$F$10</f>
        <v>30475.449000000001</v>
      </c>
      <c r="T33" s="13">
        <f>'time period'!H32*'Factoring table'!$F$10</f>
        <v>29.070000000000004</v>
      </c>
      <c r="U33" s="13">
        <f>'time period'!I32*'Factoring table'!$F$10</f>
        <v>1085.337</v>
      </c>
      <c r="V33" s="13">
        <f>'time period'!J32*'Factoring table'!$F$10</f>
        <v>50.616000000000007</v>
      </c>
      <c r="W33" s="13">
        <f>'time period'!K32*'Factoring table'!$F$10</f>
        <v>614.91600000000005</v>
      </c>
      <c r="X33" s="13">
        <f>'time period'!L32*'Factoring table'!$F$10</f>
        <v>3.9330000000000003</v>
      </c>
      <c r="Y33" s="13">
        <f>'time period'!M32*'Factoring table'!$F$10</f>
        <v>0.17100000000000001</v>
      </c>
      <c r="Z33" s="13">
        <f>'time period'!N32*'Factoring table'!$F$10</f>
        <v>0.17100000000000001</v>
      </c>
      <c r="AB33" s="12">
        <v>2</v>
      </c>
      <c r="AC33" s="13">
        <v>46313.640000000007</v>
      </c>
      <c r="AD33" s="13">
        <v>335908.63800000004</v>
      </c>
      <c r="AE33" s="13">
        <v>2056.4460000000004</v>
      </c>
      <c r="AF33" s="13">
        <v>77413.239000000001</v>
      </c>
      <c r="AG33" s="13">
        <v>5095.4580000000005</v>
      </c>
      <c r="AH33" s="13">
        <v>46.17</v>
      </c>
      <c r="AI33" s="13">
        <v>289.84500000000003</v>
      </c>
      <c r="AJ33" s="13">
        <v>57848.787000000004</v>
      </c>
      <c r="AK33" s="13">
        <v>7015.9590000000007</v>
      </c>
      <c r="AL33" s="13">
        <v>2.5650000000000004</v>
      </c>
      <c r="AM33" s="13">
        <v>12.996</v>
      </c>
      <c r="AO33" s="12">
        <v>2</v>
      </c>
      <c r="AP33" s="13">
        <f t="shared" si="1"/>
        <v>51434.748000000007</v>
      </c>
      <c r="AQ33" s="13">
        <f t="shared" si="2"/>
        <v>671817.27600000007</v>
      </c>
      <c r="AR33" s="13">
        <f t="shared" si="3"/>
        <v>2086.8840000000005</v>
      </c>
      <c r="AS33" s="13">
        <f t="shared" si="4"/>
        <v>107888.68799999999</v>
      </c>
      <c r="AT33" s="13">
        <f t="shared" si="5"/>
        <v>5124.5280000000002</v>
      </c>
      <c r="AU33" s="13">
        <f t="shared" si="6"/>
        <v>1131.5070000000001</v>
      </c>
      <c r="AV33" s="13">
        <f t="shared" si="7"/>
        <v>340.46100000000001</v>
      </c>
      <c r="AW33" s="13">
        <f t="shared" si="8"/>
        <v>58463.703000000001</v>
      </c>
      <c r="AX33" s="13">
        <f t="shared" si="9"/>
        <v>7019.8920000000007</v>
      </c>
      <c r="AY33" s="13">
        <f t="shared" si="10"/>
        <v>2.7360000000000002</v>
      </c>
      <c r="AZ33" s="13">
        <f t="shared" si="11"/>
        <v>13.167</v>
      </c>
    </row>
    <row r="34" spans="2:52" x14ac:dyDescent="0.3">
      <c r="B34">
        <v>3</v>
      </c>
      <c r="C34" s="13">
        <f>'time period'!D33*'Factoring table'!$F$9</f>
        <v>27.360000000000003</v>
      </c>
      <c r="D34" s="13">
        <f>'time period'!E33*'Factoring table'!$F$9</f>
        <v>2056.4460000000004</v>
      </c>
      <c r="E34" s="13">
        <f>'time period'!F33*'Factoring table'!$F$9</f>
        <v>10896.291000000001</v>
      </c>
      <c r="F34" s="13">
        <f>'time period'!G33*'Factoring table'!$F$9</f>
        <v>230.33700000000002</v>
      </c>
      <c r="G34" s="13">
        <f>'time period'!H33*'Factoring table'!$F$9</f>
        <v>11093.283000000001</v>
      </c>
      <c r="H34" s="13">
        <f>'time period'!I33*'Factoring table'!$F$9</f>
        <v>0.17100000000000001</v>
      </c>
      <c r="I34" s="13">
        <f>'time period'!J33*'Factoring table'!$F$9</f>
        <v>0</v>
      </c>
      <c r="J34" s="13">
        <f>'time period'!K33*'Factoring table'!$F$9</f>
        <v>3396.7440000000001</v>
      </c>
      <c r="K34" s="13">
        <f>'time period'!L33*'Factoring table'!$F$9</f>
        <v>0.17100000000000001</v>
      </c>
      <c r="L34" s="13">
        <f>'time period'!M33*'Factoring table'!$F$9</f>
        <v>0.17100000000000001</v>
      </c>
      <c r="M34" s="13">
        <f>'time period'!N33*'Factoring table'!$F$9</f>
        <v>0.17100000000000001</v>
      </c>
      <c r="O34">
        <v>3</v>
      </c>
      <c r="P34" s="13">
        <f>'time period'!D33*'Factoring table'!$F$10</f>
        <v>27.360000000000003</v>
      </c>
      <c r="Q34" s="13">
        <f>'time period'!E33*'Factoring table'!$F$10</f>
        <v>2056.4460000000004</v>
      </c>
      <c r="R34" s="13">
        <f>'time period'!F33*'Factoring table'!$F$10</f>
        <v>10896.291000000001</v>
      </c>
      <c r="S34" s="13">
        <f>'time period'!G33*'Factoring table'!$F$10</f>
        <v>230.33700000000002</v>
      </c>
      <c r="T34" s="13">
        <f>'time period'!H33*'Factoring table'!$F$10</f>
        <v>11093.283000000001</v>
      </c>
      <c r="U34" s="13">
        <f>'time period'!I33*'Factoring table'!$F$10</f>
        <v>0.17100000000000001</v>
      </c>
      <c r="V34" s="13">
        <f>'time period'!J33*'Factoring table'!$F$10</f>
        <v>0</v>
      </c>
      <c r="W34" s="13">
        <f>'time period'!K33*'Factoring table'!$F$10</f>
        <v>3396.7440000000001</v>
      </c>
      <c r="X34" s="13">
        <f>'time period'!L33*'Factoring table'!$F$10</f>
        <v>0.17100000000000001</v>
      </c>
      <c r="Y34" s="13">
        <f>'time period'!M33*'Factoring table'!$F$10</f>
        <v>0.17100000000000001</v>
      </c>
      <c r="Z34" s="13">
        <f>'time period'!N33*'Factoring table'!$F$10</f>
        <v>0.17100000000000001</v>
      </c>
      <c r="AB34">
        <v>3</v>
      </c>
      <c r="AC34" s="13">
        <v>5.9850000000000003</v>
      </c>
      <c r="AD34" s="13">
        <v>30.438000000000002</v>
      </c>
      <c r="AE34" s="13">
        <v>10896.291000000001</v>
      </c>
      <c r="AF34" s="13">
        <v>5.8140000000000001</v>
      </c>
      <c r="AG34" s="13">
        <v>22013.514000000003</v>
      </c>
      <c r="AH34" s="13">
        <v>0</v>
      </c>
      <c r="AI34" s="13">
        <v>0.17100000000000001</v>
      </c>
      <c r="AJ34" s="13">
        <v>8372.844000000001</v>
      </c>
      <c r="AK34" s="13">
        <v>51.129000000000005</v>
      </c>
      <c r="AL34" s="13">
        <v>0.17100000000000001</v>
      </c>
      <c r="AM34" s="13">
        <v>0</v>
      </c>
      <c r="AO34">
        <v>3</v>
      </c>
      <c r="AP34" s="13">
        <f t="shared" si="1"/>
        <v>33.345000000000006</v>
      </c>
      <c r="AQ34" s="13">
        <f t="shared" si="2"/>
        <v>2086.8840000000005</v>
      </c>
      <c r="AR34" s="13">
        <f t="shared" si="3"/>
        <v>21792.582000000002</v>
      </c>
      <c r="AS34" s="13">
        <f t="shared" si="4"/>
        <v>236.15100000000001</v>
      </c>
      <c r="AT34" s="13">
        <f t="shared" si="5"/>
        <v>33106.797000000006</v>
      </c>
      <c r="AU34" s="13">
        <f t="shared" si="6"/>
        <v>0.17100000000000001</v>
      </c>
      <c r="AV34" s="13">
        <f t="shared" si="7"/>
        <v>0.17100000000000001</v>
      </c>
      <c r="AW34" s="13">
        <f t="shared" si="8"/>
        <v>11769.588000000002</v>
      </c>
      <c r="AX34" s="13">
        <f t="shared" si="9"/>
        <v>51.300000000000004</v>
      </c>
      <c r="AY34" s="13">
        <f t="shared" si="10"/>
        <v>0.34200000000000003</v>
      </c>
      <c r="AZ34" s="13">
        <f t="shared" si="11"/>
        <v>0.17100000000000001</v>
      </c>
    </row>
    <row r="35" spans="2:52" x14ac:dyDescent="0.3">
      <c r="B35">
        <v>4</v>
      </c>
      <c r="C35" s="13">
        <f>'time period'!D34*'Factoring table'!$F$9</f>
        <v>104.652</v>
      </c>
      <c r="D35" s="13">
        <f>'time period'!E34*'Factoring table'!$F$9</f>
        <v>77413.239000000001</v>
      </c>
      <c r="E35" s="13">
        <f>'time period'!F34*'Factoring table'!$F$9</f>
        <v>5.8140000000000001</v>
      </c>
      <c r="F35" s="13">
        <f>'time period'!G34*'Factoring table'!$F$9</f>
        <v>63478.962000000007</v>
      </c>
      <c r="G35" s="13">
        <f>'time period'!H34*'Factoring table'!$F$9</f>
        <v>139.36500000000001</v>
      </c>
      <c r="H35" s="13">
        <f>'time period'!I34*'Factoring table'!$F$9</f>
        <v>839.09700000000009</v>
      </c>
      <c r="I35" s="13">
        <f>'time period'!J34*'Factoring table'!$F$9</f>
        <v>50721.507000000005</v>
      </c>
      <c r="J35" s="13">
        <f>'time period'!K34*'Factoring table'!$F$9</f>
        <v>13.167000000000002</v>
      </c>
      <c r="K35" s="13">
        <f>'time period'!L34*'Factoring table'!$F$9</f>
        <v>0.17100000000000001</v>
      </c>
      <c r="L35" s="13">
        <f>'time period'!M34*'Factoring table'!$F$9</f>
        <v>0.17100000000000001</v>
      </c>
      <c r="M35" s="13">
        <f>'time period'!N34*'Factoring table'!$F$9</f>
        <v>0</v>
      </c>
      <c r="O35">
        <v>4</v>
      </c>
      <c r="P35" s="13">
        <f>'time period'!D34*'Factoring table'!$F$10</f>
        <v>104.652</v>
      </c>
      <c r="Q35" s="13">
        <f>'time period'!E34*'Factoring table'!$F$10</f>
        <v>77413.239000000001</v>
      </c>
      <c r="R35" s="13">
        <f>'time period'!F34*'Factoring table'!$F$10</f>
        <v>5.8140000000000001</v>
      </c>
      <c r="S35" s="13">
        <f>'time period'!G34*'Factoring table'!$F$10</f>
        <v>63478.962000000007</v>
      </c>
      <c r="T35" s="13">
        <f>'time period'!H34*'Factoring table'!$F$10</f>
        <v>139.36500000000001</v>
      </c>
      <c r="U35" s="13">
        <f>'time period'!I34*'Factoring table'!$F$10</f>
        <v>839.09700000000009</v>
      </c>
      <c r="V35" s="13">
        <f>'time period'!J34*'Factoring table'!$F$10</f>
        <v>50721.507000000005</v>
      </c>
      <c r="W35" s="13">
        <f>'time period'!K34*'Factoring table'!$F$10</f>
        <v>13.167000000000002</v>
      </c>
      <c r="X35" s="13">
        <f>'time period'!L34*'Factoring table'!$F$10</f>
        <v>0.17100000000000001</v>
      </c>
      <c r="Y35" s="13">
        <f>'time period'!M34*'Factoring table'!$F$10</f>
        <v>0.17100000000000001</v>
      </c>
      <c r="Z35" s="13">
        <f>'time period'!N34*'Factoring table'!$F$10</f>
        <v>0</v>
      </c>
      <c r="AB35">
        <v>4</v>
      </c>
      <c r="AC35" s="13">
        <v>311.39100000000002</v>
      </c>
      <c r="AD35" s="13">
        <v>30475.449000000001</v>
      </c>
      <c r="AE35" s="13">
        <v>230.33700000000002</v>
      </c>
      <c r="AF35" s="13">
        <v>63478.962000000007</v>
      </c>
      <c r="AG35" s="13">
        <v>5069.4660000000003</v>
      </c>
      <c r="AH35" s="13">
        <v>14.364000000000001</v>
      </c>
      <c r="AI35" s="13">
        <v>78785.343000000008</v>
      </c>
      <c r="AJ35" s="13">
        <v>320.11200000000002</v>
      </c>
      <c r="AK35" s="13">
        <v>130.98600000000002</v>
      </c>
      <c r="AL35" s="13">
        <v>0.17100000000000001</v>
      </c>
      <c r="AM35" s="13">
        <v>0.34200000000000003</v>
      </c>
      <c r="AO35">
        <v>4</v>
      </c>
      <c r="AP35" s="13">
        <f t="shared" si="1"/>
        <v>416.04300000000001</v>
      </c>
      <c r="AQ35" s="13">
        <f t="shared" si="2"/>
        <v>107888.68799999999</v>
      </c>
      <c r="AR35" s="13">
        <f t="shared" si="3"/>
        <v>236.15100000000001</v>
      </c>
      <c r="AS35" s="13">
        <f t="shared" si="4"/>
        <v>126957.92400000001</v>
      </c>
      <c r="AT35" s="13">
        <f t="shared" si="5"/>
        <v>5208.8310000000001</v>
      </c>
      <c r="AU35" s="13">
        <f t="shared" si="6"/>
        <v>853.46100000000013</v>
      </c>
      <c r="AV35" s="13">
        <f t="shared" si="7"/>
        <v>129506.85</v>
      </c>
      <c r="AW35" s="13">
        <f t="shared" si="8"/>
        <v>333.279</v>
      </c>
      <c r="AX35" s="13">
        <f t="shared" si="9"/>
        <v>131.15700000000001</v>
      </c>
      <c r="AY35" s="13">
        <f t="shared" si="10"/>
        <v>0.34200000000000003</v>
      </c>
      <c r="AZ35" s="13">
        <f t="shared" si="11"/>
        <v>0.34200000000000003</v>
      </c>
    </row>
    <row r="36" spans="2:52" x14ac:dyDescent="0.3">
      <c r="B36">
        <v>5</v>
      </c>
      <c r="C36" s="13">
        <f>'time period'!D35*'Factoring table'!$F$9</f>
        <v>80.199000000000012</v>
      </c>
      <c r="D36" s="13">
        <f>'time period'!E35*'Factoring table'!$F$9</f>
        <v>5095.4580000000005</v>
      </c>
      <c r="E36" s="13">
        <f>'time period'!F35*'Factoring table'!$F$9</f>
        <v>22013.514000000003</v>
      </c>
      <c r="F36" s="13">
        <f>'time period'!G35*'Factoring table'!$F$9</f>
        <v>5069.4660000000003</v>
      </c>
      <c r="G36" s="13">
        <f>'time period'!H35*'Factoring table'!$F$9</f>
        <v>8283.0690000000013</v>
      </c>
      <c r="H36" s="13">
        <f>'time period'!I35*'Factoring table'!$F$9</f>
        <v>4.1040000000000001</v>
      </c>
      <c r="I36" s="13">
        <f>'time period'!J35*'Factoring table'!$F$9</f>
        <v>2.907</v>
      </c>
      <c r="J36" s="13">
        <f>'time period'!K35*'Factoring table'!$F$9</f>
        <v>3084.6690000000003</v>
      </c>
      <c r="K36" s="13">
        <f>'time period'!L35*'Factoring table'!$F$9</f>
        <v>0.34200000000000003</v>
      </c>
      <c r="L36" s="13">
        <f>'time period'!M35*'Factoring table'!$F$9</f>
        <v>0.17100000000000001</v>
      </c>
      <c r="M36" s="13">
        <f>'time period'!N35*'Factoring table'!$F$9</f>
        <v>0</v>
      </c>
      <c r="O36">
        <v>5</v>
      </c>
      <c r="P36" s="13">
        <f>'time period'!D35*'Factoring table'!$F$10</f>
        <v>80.199000000000012</v>
      </c>
      <c r="Q36" s="13">
        <f>'time period'!E35*'Factoring table'!$F$10</f>
        <v>5095.4580000000005</v>
      </c>
      <c r="R36" s="13">
        <f>'time period'!F35*'Factoring table'!$F$10</f>
        <v>22013.514000000003</v>
      </c>
      <c r="S36" s="13">
        <f>'time period'!G35*'Factoring table'!$F$10</f>
        <v>5069.4660000000003</v>
      </c>
      <c r="T36" s="13">
        <f>'time period'!H35*'Factoring table'!$F$10</f>
        <v>8283.0690000000013</v>
      </c>
      <c r="U36" s="13">
        <f>'time period'!I35*'Factoring table'!$F$10</f>
        <v>4.1040000000000001</v>
      </c>
      <c r="V36" s="13">
        <f>'time period'!J35*'Factoring table'!$F$10</f>
        <v>2.907</v>
      </c>
      <c r="W36" s="13">
        <f>'time period'!K35*'Factoring table'!$F$10</f>
        <v>3084.6690000000003</v>
      </c>
      <c r="X36" s="13">
        <f>'time period'!L35*'Factoring table'!$F$10</f>
        <v>0.34200000000000003</v>
      </c>
      <c r="Y36" s="13">
        <f>'time period'!M35*'Factoring table'!$F$10</f>
        <v>0.17100000000000001</v>
      </c>
      <c r="Z36" s="13">
        <f>'time period'!N35*'Factoring table'!$F$10</f>
        <v>0</v>
      </c>
      <c r="AB36">
        <v>5</v>
      </c>
      <c r="AC36" s="13">
        <v>4.617</v>
      </c>
      <c r="AD36" s="13">
        <v>29.070000000000004</v>
      </c>
      <c r="AE36" s="13">
        <v>11093.283000000001</v>
      </c>
      <c r="AF36" s="13">
        <v>139.36500000000001</v>
      </c>
      <c r="AG36" s="13">
        <v>8283.0690000000013</v>
      </c>
      <c r="AH36" s="13">
        <v>0.17100000000000001</v>
      </c>
      <c r="AI36" s="13">
        <v>0.17100000000000001</v>
      </c>
      <c r="AJ36" s="13">
        <v>1730.0070000000001</v>
      </c>
      <c r="AK36" s="13">
        <v>2.052</v>
      </c>
      <c r="AL36" s="13">
        <v>0.17100000000000001</v>
      </c>
      <c r="AM36" s="13">
        <v>0</v>
      </c>
      <c r="AO36">
        <v>5</v>
      </c>
      <c r="AP36" s="13">
        <f t="shared" si="1"/>
        <v>84.816000000000017</v>
      </c>
      <c r="AQ36" s="13">
        <f t="shared" si="2"/>
        <v>5124.5280000000002</v>
      </c>
      <c r="AR36" s="13">
        <f t="shared" si="3"/>
        <v>33106.797000000006</v>
      </c>
      <c r="AS36" s="13">
        <f t="shared" si="4"/>
        <v>5208.8310000000001</v>
      </c>
      <c r="AT36" s="13">
        <f t="shared" si="5"/>
        <v>16566.138000000003</v>
      </c>
      <c r="AU36" s="13">
        <f t="shared" si="6"/>
        <v>4.2750000000000004</v>
      </c>
      <c r="AV36" s="13">
        <f t="shared" si="7"/>
        <v>3.0779999999999998</v>
      </c>
      <c r="AW36" s="13">
        <f t="shared" si="8"/>
        <v>4814.6760000000004</v>
      </c>
      <c r="AX36" s="13">
        <f t="shared" si="9"/>
        <v>2.3940000000000001</v>
      </c>
      <c r="AY36" s="13">
        <f t="shared" si="10"/>
        <v>0.34200000000000003</v>
      </c>
      <c r="AZ36" s="13">
        <f t="shared" si="11"/>
        <v>0</v>
      </c>
    </row>
    <row r="37" spans="2:52" x14ac:dyDescent="0.3">
      <c r="B37">
        <v>6</v>
      </c>
      <c r="C37" s="13">
        <f>'time period'!D36*'Factoring table'!$F$9</f>
        <v>3.2490000000000001</v>
      </c>
      <c r="D37" s="13">
        <f>'time period'!E36*'Factoring table'!$F$9</f>
        <v>46.17</v>
      </c>
      <c r="E37" s="13">
        <f>'time period'!F36*'Factoring table'!$F$9</f>
        <v>0</v>
      </c>
      <c r="F37" s="13">
        <f>'time period'!G36*'Factoring table'!$F$9</f>
        <v>14.364000000000001</v>
      </c>
      <c r="G37" s="13">
        <f>'time period'!H36*'Factoring table'!$F$9</f>
        <v>0.17100000000000001</v>
      </c>
      <c r="H37" s="13">
        <f>'time period'!I36*'Factoring table'!$F$9</f>
        <v>267578.74800000002</v>
      </c>
      <c r="I37" s="13">
        <f>'time period'!J36*'Factoring table'!$F$9</f>
        <v>96.786000000000001</v>
      </c>
      <c r="J37" s="13">
        <f>'time period'!K36*'Factoring table'!$F$9</f>
        <v>0.17100000000000001</v>
      </c>
      <c r="K37" s="13">
        <f>'time period'!L36*'Factoring table'!$F$9</f>
        <v>0.17100000000000001</v>
      </c>
      <c r="L37" s="13">
        <f>'time period'!M36*'Factoring table'!$F$9</f>
        <v>0.17100000000000001</v>
      </c>
      <c r="M37" s="13">
        <f>'time period'!N36*'Factoring table'!$F$9</f>
        <v>0</v>
      </c>
      <c r="O37">
        <v>6</v>
      </c>
      <c r="P37" s="13">
        <f>'time period'!D36*'Factoring table'!$F$10</f>
        <v>3.2490000000000001</v>
      </c>
      <c r="Q37" s="13">
        <f>'time period'!E36*'Factoring table'!$F$10</f>
        <v>46.17</v>
      </c>
      <c r="R37" s="13">
        <f>'time period'!F36*'Factoring table'!$F$10</f>
        <v>0</v>
      </c>
      <c r="S37" s="13">
        <f>'time period'!G36*'Factoring table'!$F$10</f>
        <v>14.364000000000001</v>
      </c>
      <c r="T37" s="13">
        <f>'time period'!H36*'Factoring table'!$F$10</f>
        <v>0.17100000000000001</v>
      </c>
      <c r="U37" s="13">
        <f>'time period'!I36*'Factoring table'!$F$10</f>
        <v>267578.74800000002</v>
      </c>
      <c r="V37" s="13">
        <f>'time period'!J36*'Factoring table'!$F$10</f>
        <v>96.786000000000001</v>
      </c>
      <c r="W37" s="13">
        <f>'time period'!K36*'Factoring table'!$F$10</f>
        <v>0.17100000000000001</v>
      </c>
      <c r="X37" s="13">
        <f>'time period'!L36*'Factoring table'!$F$10</f>
        <v>0.17100000000000001</v>
      </c>
      <c r="Y37" s="13">
        <f>'time period'!M36*'Factoring table'!$F$10</f>
        <v>0.17100000000000001</v>
      </c>
      <c r="Z37" s="13">
        <f>'time period'!N36*'Factoring table'!$F$10</f>
        <v>0</v>
      </c>
      <c r="AB37">
        <v>6</v>
      </c>
      <c r="AC37" s="13">
        <v>1115.7750000000001</v>
      </c>
      <c r="AD37" s="13">
        <v>1085.337</v>
      </c>
      <c r="AE37" s="13">
        <v>0.17100000000000001</v>
      </c>
      <c r="AF37" s="13">
        <v>839.09700000000009</v>
      </c>
      <c r="AG37" s="13">
        <v>4.1040000000000001</v>
      </c>
      <c r="AH37" s="13">
        <v>267578.74800000002</v>
      </c>
      <c r="AI37" s="13">
        <v>14049.702000000001</v>
      </c>
      <c r="AJ37" s="13">
        <v>55.917000000000002</v>
      </c>
      <c r="AK37" s="13">
        <v>137.14200000000002</v>
      </c>
      <c r="AL37" s="13">
        <v>0.17100000000000001</v>
      </c>
      <c r="AM37" s="13">
        <v>0.85500000000000009</v>
      </c>
      <c r="AO37">
        <v>6</v>
      </c>
      <c r="AP37" s="13">
        <f t="shared" si="1"/>
        <v>1119.0240000000001</v>
      </c>
      <c r="AQ37" s="13">
        <f t="shared" si="2"/>
        <v>1131.5070000000001</v>
      </c>
      <c r="AR37" s="13">
        <f t="shared" si="3"/>
        <v>0.17100000000000001</v>
      </c>
      <c r="AS37" s="13">
        <f t="shared" si="4"/>
        <v>853.46100000000013</v>
      </c>
      <c r="AT37" s="13">
        <f t="shared" si="5"/>
        <v>4.2750000000000004</v>
      </c>
      <c r="AU37" s="13">
        <f t="shared" si="6"/>
        <v>535157.49600000004</v>
      </c>
      <c r="AV37" s="13">
        <f t="shared" si="7"/>
        <v>14146.488000000001</v>
      </c>
      <c r="AW37" s="13">
        <f t="shared" si="8"/>
        <v>56.088000000000001</v>
      </c>
      <c r="AX37" s="13">
        <f t="shared" si="9"/>
        <v>137.31300000000002</v>
      </c>
      <c r="AY37" s="13">
        <f t="shared" si="10"/>
        <v>0.34200000000000003</v>
      </c>
      <c r="AZ37" s="13">
        <f t="shared" si="11"/>
        <v>0.85500000000000009</v>
      </c>
    </row>
    <row r="38" spans="2:52" x14ac:dyDescent="0.3">
      <c r="B38">
        <v>7</v>
      </c>
      <c r="C38" s="13">
        <f>'time period'!D37*'Factoring table'!$F$9</f>
        <v>1.8810000000000002</v>
      </c>
      <c r="D38" s="13">
        <f>'time period'!E37*'Factoring table'!$F$9</f>
        <v>289.84500000000003</v>
      </c>
      <c r="E38" s="13">
        <f>'time period'!F37*'Factoring table'!$F$9</f>
        <v>0.17100000000000001</v>
      </c>
      <c r="F38" s="13">
        <f>'time period'!G37*'Factoring table'!$F$9</f>
        <v>78785.343000000008</v>
      </c>
      <c r="G38" s="13">
        <f>'time period'!H37*'Factoring table'!$F$9</f>
        <v>0.17100000000000001</v>
      </c>
      <c r="H38" s="13">
        <f>'time period'!I37*'Factoring table'!$F$9</f>
        <v>14049.702000000001</v>
      </c>
      <c r="I38" s="13">
        <f>'time period'!J37*'Factoring table'!$F$9</f>
        <v>28291.608000000004</v>
      </c>
      <c r="J38" s="13">
        <f>'time period'!K37*'Factoring table'!$F$9</f>
        <v>0.34200000000000003</v>
      </c>
      <c r="K38" s="13">
        <f>'time period'!L37*'Factoring table'!$F$9</f>
        <v>0.17100000000000001</v>
      </c>
      <c r="L38" s="13">
        <f>'time period'!M37*'Factoring table'!$F$9</f>
        <v>0.17100000000000001</v>
      </c>
      <c r="M38" s="13">
        <f>'time period'!N37*'Factoring table'!$F$9</f>
        <v>0</v>
      </c>
      <c r="O38">
        <v>7</v>
      </c>
      <c r="P38" s="13">
        <f>'time period'!D37*'Factoring table'!$F$10</f>
        <v>1.8810000000000002</v>
      </c>
      <c r="Q38" s="13">
        <f>'time period'!E37*'Factoring table'!$F$10</f>
        <v>289.84500000000003</v>
      </c>
      <c r="R38" s="13">
        <f>'time period'!F37*'Factoring table'!$F$10</f>
        <v>0.17100000000000001</v>
      </c>
      <c r="S38" s="13">
        <f>'time period'!G37*'Factoring table'!$F$10</f>
        <v>78785.343000000008</v>
      </c>
      <c r="T38" s="13">
        <f>'time period'!H37*'Factoring table'!$F$10</f>
        <v>0.17100000000000001</v>
      </c>
      <c r="U38" s="13">
        <f>'time period'!I37*'Factoring table'!$F$10</f>
        <v>14049.702000000001</v>
      </c>
      <c r="V38" s="13">
        <f>'time period'!J37*'Factoring table'!$F$10</f>
        <v>28291.608000000004</v>
      </c>
      <c r="W38" s="13">
        <f>'time period'!K37*'Factoring table'!$F$10</f>
        <v>0.34200000000000003</v>
      </c>
      <c r="X38" s="13">
        <f>'time period'!L37*'Factoring table'!$F$10</f>
        <v>0.17100000000000001</v>
      </c>
      <c r="Y38" s="13">
        <f>'time period'!M37*'Factoring table'!$F$10</f>
        <v>0.17100000000000001</v>
      </c>
      <c r="Z38" s="13">
        <f>'time period'!N37*'Factoring table'!$F$10</f>
        <v>0</v>
      </c>
      <c r="AB38">
        <v>7</v>
      </c>
      <c r="AC38" s="13">
        <v>3.9330000000000003</v>
      </c>
      <c r="AD38" s="13">
        <v>50.616000000000007</v>
      </c>
      <c r="AE38" s="13">
        <v>0</v>
      </c>
      <c r="AF38" s="13">
        <v>50721.507000000005</v>
      </c>
      <c r="AG38" s="13">
        <v>2.907</v>
      </c>
      <c r="AH38" s="13">
        <v>96.786000000000001</v>
      </c>
      <c r="AI38" s="13">
        <v>28291.608000000004</v>
      </c>
      <c r="AJ38" s="13">
        <v>1.3680000000000001</v>
      </c>
      <c r="AK38" s="13">
        <v>4.2750000000000004</v>
      </c>
      <c r="AL38" s="13">
        <v>0.17100000000000001</v>
      </c>
      <c r="AM38" s="13">
        <v>0</v>
      </c>
      <c r="AO38">
        <v>7</v>
      </c>
      <c r="AP38" s="13">
        <f t="shared" si="1"/>
        <v>5.8140000000000001</v>
      </c>
      <c r="AQ38" s="13">
        <f t="shared" si="2"/>
        <v>340.46100000000001</v>
      </c>
      <c r="AR38" s="13">
        <f t="shared" si="3"/>
        <v>0.17100000000000001</v>
      </c>
      <c r="AS38" s="13">
        <f t="shared" si="4"/>
        <v>129506.85</v>
      </c>
      <c r="AT38" s="13">
        <f t="shared" si="5"/>
        <v>3.0779999999999998</v>
      </c>
      <c r="AU38" s="13">
        <f t="shared" si="6"/>
        <v>14146.488000000001</v>
      </c>
      <c r="AV38" s="13">
        <f t="shared" si="7"/>
        <v>56583.216000000008</v>
      </c>
      <c r="AW38" s="13">
        <f t="shared" si="8"/>
        <v>1.7100000000000002</v>
      </c>
      <c r="AX38" s="13">
        <f t="shared" si="9"/>
        <v>4.4460000000000006</v>
      </c>
      <c r="AY38" s="13">
        <f t="shared" si="10"/>
        <v>0.34200000000000003</v>
      </c>
      <c r="AZ38" s="13">
        <f t="shared" si="11"/>
        <v>0</v>
      </c>
    </row>
    <row r="39" spans="2:52" x14ac:dyDescent="0.3">
      <c r="B39">
        <v>8</v>
      </c>
      <c r="C39" s="13">
        <f>'time period'!D38*'Factoring table'!$F$9</f>
        <v>5310.576</v>
      </c>
      <c r="D39" s="13">
        <f>'time period'!E38*'Factoring table'!$F$9</f>
        <v>57848.787000000004</v>
      </c>
      <c r="E39" s="13">
        <f>'time period'!F38*'Factoring table'!$F$9</f>
        <v>8372.844000000001</v>
      </c>
      <c r="F39" s="13">
        <f>'time period'!G38*'Factoring table'!$F$9</f>
        <v>320.11200000000002</v>
      </c>
      <c r="G39" s="13">
        <f>'time period'!H38*'Factoring table'!$F$9</f>
        <v>1730.0070000000001</v>
      </c>
      <c r="H39" s="13">
        <f>'time period'!I38*'Factoring table'!$F$9</f>
        <v>55.917000000000002</v>
      </c>
      <c r="I39" s="13">
        <f>'time period'!J38*'Factoring table'!$F$9</f>
        <v>1.3680000000000001</v>
      </c>
      <c r="J39" s="13">
        <f>'time period'!K38*'Factoring table'!$F$9</f>
        <v>174461.89500000002</v>
      </c>
      <c r="K39" s="13">
        <f>'time period'!L38*'Factoring table'!$F$9</f>
        <v>12.312000000000001</v>
      </c>
      <c r="L39" s="13">
        <f>'time period'!M38*'Factoring table'!$F$9</f>
        <v>0.17100000000000001</v>
      </c>
      <c r="M39" s="13">
        <f>'time period'!N38*'Factoring table'!$F$9</f>
        <v>2.5650000000000004</v>
      </c>
      <c r="O39">
        <v>8</v>
      </c>
      <c r="P39" s="13">
        <f>'time period'!D38*'Factoring table'!$F$10</f>
        <v>5310.576</v>
      </c>
      <c r="Q39" s="13">
        <f>'time period'!E38*'Factoring table'!$F$10</f>
        <v>57848.787000000004</v>
      </c>
      <c r="R39" s="13">
        <f>'time period'!F38*'Factoring table'!$F$10</f>
        <v>8372.844000000001</v>
      </c>
      <c r="S39" s="13">
        <f>'time period'!G38*'Factoring table'!$F$10</f>
        <v>320.11200000000002</v>
      </c>
      <c r="T39" s="13">
        <f>'time period'!H38*'Factoring table'!$F$10</f>
        <v>1730.0070000000001</v>
      </c>
      <c r="U39" s="13">
        <f>'time period'!I38*'Factoring table'!$F$10</f>
        <v>55.917000000000002</v>
      </c>
      <c r="V39" s="13">
        <f>'time period'!J38*'Factoring table'!$F$10</f>
        <v>1.3680000000000001</v>
      </c>
      <c r="W39" s="13">
        <f>'time period'!K38*'Factoring table'!$F$10</f>
        <v>174461.89500000002</v>
      </c>
      <c r="X39" s="13">
        <f>'time period'!L38*'Factoring table'!$F$10</f>
        <v>12.312000000000001</v>
      </c>
      <c r="Y39" s="13">
        <f>'time period'!M38*'Factoring table'!$F$10</f>
        <v>0.17100000000000001</v>
      </c>
      <c r="Z39" s="13">
        <f>'time period'!N38*'Factoring table'!$F$10</f>
        <v>2.5650000000000004</v>
      </c>
      <c r="AB39">
        <v>8</v>
      </c>
      <c r="AC39" s="13">
        <v>226.06200000000001</v>
      </c>
      <c r="AD39" s="13">
        <v>614.91600000000005</v>
      </c>
      <c r="AE39" s="13">
        <v>3396.7440000000001</v>
      </c>
      <c r="AF39" s="13">
        <v>13.167000000000002</v>
      </c>
      <c r="AG39" s="13">
        <v>3084.6690000000003</v>
      </c>
      <c r="AH39" s="13">
        <v>0.17100000000000001</v>
      </c>
      <c r="AI39" s="13">
        <v>0.34200000000000003</v>
      </c>
      <c r="AJ39" s="13">
        <v>174461.89500000002</v>
      </c>
      <c r="AK39" s="13">
        <v>4283.2080000000005</v>
      </c>
      <c r="AL39" s="13">
        <v>0</v>
      </c>
      <c r="AM39" s="13">
        <v>15.219000000000001</v>
      </c>
      <c r="AO39">
        <v>8</v>
      </c>
      <c r="AP39" s="13">
        <f t="shared" si="1"/>
        <v>5536.6379999999999</v>
      </c>
      <c r="AQ39" s="13">
        <f t="shared" si="2"/>
        <v>58463.703000000001</v>
      </c>
      <c r="AR39" s="13">
        <f t="shared" si="3"/>
        <v>11769.588000000002</v>
      </c>
      <c r="AS39" s="13">
        <f t="shared" si="4"/>
        <v>333.279</v>
      </c>
      <c r="AT39" s="13">
        <f t="shared" si="5"/>
        <v>4814.6760000000004</v>
      </c>
      <c r="AU39" s="13">
        <f t="shared" si="6"/>
        <v>56.088000000000001</v>
      </c>
      <c r="AV39" s="13">
        <f t="shared" si="7"/>
        <v>1.7100000000000002</v>
      </c>
      <c r="AW39" s="13">
        <f t="shared" si="8"/>
        <v>348923.79000000004</v>
      </c>
      <c r="AX39" s="13">
        <f t="shared" si="9"/>
        <v>4295.5200000000004</v>
      </c>
      <c r="AY39" s="13">
        <f t="shared" si="10"/>
        <v>0.17100000000000001</v>
      </c>
      <c r="AZ39" s="13">
        <f t="shared" si="11"/>
        <v>17.784000000000002</v>
      </c>
    </row>
    <row r="40" spans="2:52" x14ac:dyDescent="0.3">
      <c r="B40">
        <v>9</v>
      </c>
      <c r="C40" s="13">
        <f>'time period'!D39*'Factoring table'!$F$9</f>
        <v>5836.9140000000007</v>
      </c>
      <c r="D40" s="13">
        <f>'time period'!E39*'Factoring table'!$F$9</f>
        <v>7015.9590000000007</v>
      </c>
      <c r="E40" s="13">
        <f>'time period'!F39*'Factoring table'!$F$9</f>
        <v>51.129000000000005</v>
      </c>
      <c r="F40" s="13">
        <f>'time period'!G39*'Factoring table'!$F$9</f>
        <v>130.98600000000002</v>
      </c>
      <c r="G40" s="13">
        <f>'time period'!H39*'Factoring table'!$F$9</f>
        <v>2.052</v>
      </c>
      <c r="H40" s="13">
        <f>'time period'!I39*'Factoring table'!$F$9</f>
        <v>137.14200000000002</v>
      </c>
      <c r="I40" s="13">
        <f>'time period'!J39*'Factoring table'!$F$9</f>
        <v>4.2750000000000004</v>
      </c>
      <c r="J40" s="13">
        <f>'time period'!K39*'Factoring table'!$F$9</f>
        <v>4283.2080000000005</v>
      </c>
      <c r="K40" s="13">
        <f>'time period'!L39*'Factoring table'!$F$9</f>
        <v>27.531000000000002</v>
      </c>
      <c r="L40" s="13">
        <f>'time period'!M39*'Factoring table'!$F$9</f>
        <v>510.26400000000007</v>
      </c>
      <c r="M40" s="13">
        <f>'time period'!N39*'Factoring table'!$F$9</f>
        <v>20472.462000000003</v>
      </c>
      <c r="O40">
        <v>9</v>
      </c>
      <c r="P40" s="13">
        <f>'time period'!D39*'Factoring table'!$F$10</f>
        <v>5836.9140000000007</v>
      </c>
      <c r="Q40" s="13">
        <f>'time period'!E39*'Factoring table'!$F$10</f>
        <v>7015.9590000000007</v>
      </c>
      <c r="R40" s="13">
        <f>'time period'!F39*'Factoring table'!$F$10</f>
        <v>51.129000000000005</v>
      </c>
      <c r="S40" s="13">
        <f>'time period'!G39*'Factoring table'!$F$10</f>
        <v>130.98600000000002</v>
      </c>
      <c r="T40" s="13">
        <f>'time period'!H39*'Factoring table'!$F$10</f>
        <v>2.052</v>
      </c>
      <c r="U40" s="13">
        <f>'time period'!I39*'Factoring table'!$F$10</f>
        <v>137.14200000000002</v>
      </c>
      <c r="V40" s="13">
        <f>'time period'!J39*'Factoring table'!$F$10</f>
        <v>4.2750000000000004</v>
      </c>
      <c r="W40" s="13">
        <f>'time period'!K39*'Factoring table'!$F$10</f>
        <v>4283.2080000000005</v>
      </c>
      <c r="X40" s="13">
        <f>'time period'!L39*'Factoring table'!$F$10</f>
        <v>27.531000000000002</v>
      </c>
      <c r="Y40" s="13">
        <f>'time period'!M39*'Factoring table'!$F$10</f>
        <v>510.26400000000007</v>
      </c>
      <c r="Z40" s="13">
        <f>'time period'!N39*'Factoring table'!$F$10</f>
        <v>20472.462000000003</v>
      </c>
      <c r="AB40">
        <v>9</v>
      </c>
      <c r="AC40" s="13">
        <v>30.78</v>
      </c>
      <c r="AD40" s="13">
        <v>3.9330000000000003</v>
      </c>
      <c r="AE40" s="13">
        <v>0.17100000000000001</v>
      </c>
      <c r="AF40" s="13">
        <v>0.17100000000000001</v>
      </c>
      <c r="AG40" s="13">
        <v>0.34200000000000003</v>
      </c>
      <c r="AH40" s="13">
        <v>0.17100000000000001</v>
      </c>
      <c r="AI40" s="13">
        <v>0.17100000000000001</v>
      </c>
      <c r="AJ40" s="13">
        <v>12.312000000000001</v>
      </c>
      <c r="AK40" s="13">
        <v>27.531000000000002</v>
      </c>
      <c r="AL40" s="13">
        <v>6042.1140000000005</v>
      </c>
      <c r="AM40" s="13">
        <v>35292.006000000001</v>
      </c>
      <c r="AO40">
        <v>9</v>
      </c>
      <c r="AP40" s="13">
        <f t="shared" si="1"/>
        <v>5867.6940000000004</v>
      </c>
      <c r="AQ40" s="13">
        <f t="shared" si="2"/>
        <v>7019.8920000000007</v>
      </c>
      <c r="AR40" s="13">
        <f t="shared" si="3"/>
        <v>51.300000000000004</v>
      </c>
      <c r="AS40" s="13">
        <f t="shared" si="4"/>
        <v>131.15700000000001</v>
      </c>
      <c r="AT40" s="13">
        <f t="shared" si="5"/>
        <v>2.3940000000000001</v>
      </c>
      <c r="AU40" s="13">
        <f t="shared" si="6"/>
        <v>137.31300000000002</v>
      </c>
      <c r="AV40" s="13">
        <f t="shared" si="7"/>
        <v>4.4460000000000006</v>
      </c>
      <c r="AW40" s="13">
        <f t="shared" si="8"/>
        <v>4295.5200000000004</v>
      </c>
      <c r="AX40" s="13">
        <f t="shared" si="9"/>
        <v>55.062000000000005</v>
      </c>
      <c r="AY40" s="13">
        <f t="shared" si="10"/>
        <v>6552.3780000000006</v>
      </c>
      <c r="AZ40" s="13">
        <f t="shared" si="11"/>
        <v>55764.468000000008</v>
      </c>
    </row>
    <row r="41" spans="2:52" x14ac:dyDescent="0.3">
      <c r="B41">
        <v>10</v>
      </c>
      <c r="C41" s="13">
        <f>'time period'!D40*'Factoring table'!$F$9</f>
        <v>26.505000000000003</v>
      </c>
      <c r="D41" s="13">
        <f>'time period'!E40*'Factoring table'!$F$9</f>
        <v>2.5650000000000004</v>
      </c>
      <c r="E41" s="13">
        <f>'time period'!F40*'Factoring table'!$F$9</f>
        <v>0.17100000000000001</v>
      </c>
      <c r="F41" s="13">
        <f>'time period'!G40*'Factoring table'!$F$9</f>
        <v>0.17100000000000001</v>
      </c>
      <c r="G41" s="13">
        <f>'time period'!H40*'Factoring table'!$F$9</f>
        <v>0.17100000000000001</v>
      </c>
      <c r="H41" s="13">
        <f>'time period'!I40*'Factoring table'!$F$9</f>
        <v>0.17100000000000001</v>
      </c>
      <c r="I41" s="13">
        <f>'time period'!J40*'Factoring table'!$F$9</f>
        <v>0.17100000000000001</v>
      </c>
      <c r="J41" s="13">
        <f>'time period'!K40*'Factoring table'!$F$9</f>
        <v>0</v>
      </c>
      <c r="K41" s="13">
        <f>'time period'!L40*'Factoring table'!$F$9</f>
        <v>6042.1140000000005</v>
      </c>
      <c r="L41" s="13">
        <f>'time period'!M40*'Factoring table'!$F$9</f>
        <v>40761.783000000003</v>
      </c>
      <c r="M41" s="13">
        <f>'time period'!N40*'Factoring table'!$F$9</f>
        <v>1479.3210000000001</v>
      </c>
      <c r="O41">
        <v>10</v>
      </c>
      <c r="P41" s="13">
        <f>'time period'!D40*'Factoring table'!$F$10</f>
        <v>26.505000000000003</v>
      </c>
      <c r="Q41" s="13">
        <f>'time period'!E40*'Factoring table'!$F$10</f>
        <v>2.5650000000000004</v>
      </c>
      <c r="R41" s="13">
        <f>'time period'!F40*'Factoring table'!$F$10</f>
        <v>0.17100000000000001</v>
      </c>
      <c r="S41" s="13">
        <f>'time period'!G40*'Factoring table'!$F$10</f>
        <v>0.17100000000000001</v>
      </c>
      <c r="T41" s="13">
        <f>'time period'!H40*'Factoring table'!$F$10</f>
        <v>0.17100000000000001</v>
      </c>
      <c r="U41" s="13">
        <f>'time period'!I40*'Factoring table'!$F$10</f>
        <v>0.17100000000000001</v>
      </c>
      <c r="V41" s="13">
        <f>'time period'!J40*'Factoring table'!$F$10</f>
        <v>0.17100000000000001</v>
      </c>
      <c r="W41" s="13">
        <f>'time period'!K40*'Factoring table'!$F$10</f>
        <v>0</v>
      </c>
      <c r="X41" s="13">
        <f>'time period'!L40*'Factoring table'!$F$10</f>
        <v>6042.1140000000005</v>
      </c>
      <c r="Y41" s="13">
        <f>'time period'!M40*'Factoring table'!$F$10</f>
        <v>40761.783000000003</v>
      </c>
      <c r="Z41" s="13">
        <f>'time period'!N40*'Factoring table'!$F$10</f>
        <v>1479.3210000000001</v>
      </c>
      <c r="AB41">
        <v>10</v>
      </c>
      <c r="AC41" s="13">
        <v>0</v>
      </c>
      <c r="AD41" s="13">
        <v>0.17100000000000001</v>
      </c>
      <c r="AE41" s="13">
        <v>0.17100000000000001</v>
      </c>
      <c r="AF41" s="13">
        <v>0.17100000000000001</v>
      </c>
      <c r="AG41" s="13">
        <v>0.17100000000000001</v>
      </c>
      <c r="AH41" s="13">
        <v>0.17100000000000001</v>
      </c>
      <c r="AI41" s="13">
        <v>0.17100000000000001</v>
      </c>
      <c r="AJ41" s="13">
        <v>0.17100000000000001</v>
      </c>
      <c r="AK41" s="13">
        <v>510.26400000000007</v>
      </c>
      <c r="AL41" s="13">
        <v>40761.783000000003</v>
      </c>
      <c r="AM41" s="13">
        <v>146.547</v>
      </c>
      <c r="AO41">
        <v>10</v>
      </c>
      <c r="AP41" s="13">
        <f t="shared" si="1"/>
        <v>26.505000000000003</v>
      </c>
      <c r="AQ41" s="13">
        <f t="shared" si="2"/>
        <v>2.7360000000000002</v>
      </c>
      <c r="AR41" s="13">
        <f t="shared" si="3"/>
        <v>0.34200000000000003</v>
      </c>
      <c r="AS41" s="13">
        <f t="shared" si="4"/>
        <v>0.34200000000000003</v>
      </c>
      <c r="AT41" s="13">
        <f t="shared" si="5"/>
        <v>0.34200000000000003</v>
      </c>
      <c r="AU41" s="13">
        <f t="shared" si="6"/>
        <v>0.34200000000000003</v>
      </c>
      <c r="AV41" s="13">
        <f t="shared" si="7"/>
        <v>0.34200000000000003</v>
      </c>
      <c r="AW41" s="13">
        <f t="shared" si="8"/>
        <v>0.17100000000000001</v>
      </c>
      <c r="AX41" s="13">
        <f t="shared" si="9"/>
        <v>6552.3780000000006</v>
      </c>
      <c r="AY41" s="13">
        <f t="shared" si="10"/>
        <v>81523.566000000006</v>
      </c>
      <c r="AZ41" s="13">
        <f t="shared" si="11"/>
        <v>1625.8680000000002</v>
      </c>
    </row>
    <row r="42" spans="2:52" x14ac:dyDescent="0.3">
      <c r="B42">
        <v>11</v>
      </c>
      <c r="C42" s="13">
        <f>'time period'!D41*'Factoring table'!$F$9</f>
        <v>6720.9840000000004</v>
      </c>
      <c r="D42" s="13">
        <f>'time period'!E41*'Factoring table'!$F$9</f>
        <v>12.996</v>
      </c>
      <c r="E42" s="13">
        <f>'time period'!F41*'Factoring table'!$F$9</f>
        <v>0</v>
      </c>
      <c r="F42" s="13">
        <f>'time period'!G41*'Factoring table'!$F$9</f>
        <v>0.34200000000000003</v>
      </c>
      <c r="G42" s="13">
        <f>'time period'!H41*'Factoring table'!$F$9</f>
        <v>0</v>
      </c>
      <c r="H42" s="13">
        <f>'time period'!I41*'Factoring table'!$F$9</f>
        <v>0.85500000000000009</v>
      </c>
      <c r="I42" s="13">
        <f>'time period'!J41*'Factoring table'!$F$9</f>
        <v>0</v>
      </c>
      <c r="J42" s="13">
        <f>'time period'!K41*'Factoring table'!$F$9</f>
        <v>15.219000000000001</v>
      </c>
      <c r="K42" s="13">
        <f>'time period'!L41*'Factoring table'!$F$9</f>
        <v>35292.006000000001</v>
      </c>
      <c r="L42" s="13">
        <f>'time period'!M41*'Factoring table'!$F$9</f>
        <v>146.547</v>
      </c>
      <c r="M42" s="13">
        <f>'time period'!N41*'Factoring table'!$F$9</f>
        <v>19288.629000000001</v>
      </c>
      <c r="O42">
        <v>11</v>
      </c>
      <c r="P42" s="13">
        <f>'time period'!D41*'Factoring table'!$F$10</f>
        <v>6720.9840000000004</v>
      </c>
      <c r="Q42" s="13">
        <f>'time period'!E41*'Factoring table'!$F$10</f>
        <v>12.996</v>
      </c>
      <c r="R42" s="13">
        <f>'time period'!F41*'Factoring table'!$F$10</f>
        <v>0</v>
      </c>
      <c r="S42" s="13">
        <f>'time period'!G41*'Factoring table'!$F$10</f>
        <v>0.34200000000000003</v>
      </c>
      <c r="T42" s="13">
        <f>'time period'!H41*'Factoring table'!$F$10</f>
        <v>0</v>
      </c>
      <c r="U42" s="13">
        <f>'time period'!I41*'Factoring table'!$F$10</f>
        <v>0.85500000000000009</v>
      </c>
      <c r="V42" s="13">
        <f>'time period'!J41*'Factoring table'!$F$10</f>
        <v>0</v>
      </c>
      <c r="W42" s="13">
        <f>'time period'!K41*'Factoring table'!$F$10</f>
        <v>15.219000000000001</v>
      </c>
      <c r="X42" s="13">
        <f>'time period'!L41*'Factoring table'!$F$10</f>
        <v>35292.006000000001</v>
      </c>
      <c r="Y42" s="13">
        <f>'time period'!M41*'Factoring table'!$F$10</f>
        <v>146.547</v>
      </c>
      <c r="Z42" s="13">
        <f>'time period'!N41*'Factoring table'!$F$10</f>
        <v>19288.629000000001</v>
      </c>
      <c r="AB42">
        <v>11</v>
      </c>
      <c r="AC42" s="13">
        <v>120.55500000000001</v>
      </c>
      <c r="AD42" s="13">
        <v>0.17100000000000001</v>
      </c>
      <c r="AE42" s="13">
        <v>0.17100000000000001</v>
      </c>
      <c r="AF42" s="13">
        <v>0</v>
      </c>
      <c r="AG42" s="13">
        <v>0</v>
      </c>
      <c r="AH42" s="13">
        <v>0</v>
      </c>
      <c r="AI42" s="13">
        <v>0</v>
      </c>
      <c r="AJ42" s="13">
        <v>2.5650000000000004</v>
      </c>
      <c r="AK42" s="13">
        <v>20472.462000000003</v>
      </c>
      <c r="AL42" s="13">
        <v>1479.3210000000001</v>
      </c>
      <c r="AM42" s="13">
        <v>19288.629000000001</v>
      </c>
      <c r="AO42">
        <v>11</v>
      </c>
      <c r="AP42" s="13">
        <f t="shared" si="1"/>
        <v>6841.5390000000007</v>
      </c>
      <c r="AQ42" s="13">
        <f t="shared" si="2"/>
        <v>13.167</v>
      </c>
      <c r="AR42" s="13">
        <f t="shared" si="3"/>
        <v>0.17100000000000001</v>
      </c>
      <c r="AS42" s="13">
        <f t="shared" si="4"/>
        <v>0.34200000000000003</v>
      </c>
      <c r="AT42" s="13">
        <f t="shared" si="5"/>
        <v>0</v>
      </c>
      <c r="AU42" s="13">
        <f t="shared" si="6"/>
        <v>0.85500000000000009</v>
      </c>
      <c r="AV42" s="13">
        <f t="shared" si="7"/>
        <v>0</v>
      </c>
      <c r="AW42" s="13">
        <f t="shared" si="8"/>
        <v>17.784000000000002</v>
      </c>
      <c r="AX42" s="13">
        <f t="shared" si="9"/>
        <v>55764.468000000008</v>
      </c>
      <c r="AY42" s="13">
        <f t="shared" si="10"/>
        <v>1625.8680000000002</v>
      </c>
      <c r="AZ42" s="13">
        <f t="shared" si="11"/>
        <v>38577.258000000002</v>
      </c>
    </row>
    <row r="45" spans="2:52" x14ac:dyDescent="0.3">
      <c r="B45" t="s">
        <v>15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O45" t="s">
        <v>15</v>
      </c>
      <c r="P45">
        <v>1</v>
      </c>
      <c r="Q45">
        <v>2</v>
      </c>
      <c r="R45">
        <v>3</v>
      </c>
      <c r="S45">
        <v>4</v>
      </c>
      <c r="T45">
        <v>5</v>
      </c>
      <c r="U45">
        <v>6</v>
      </c>
      <c r="V45">
        <v>7</v>
      </c>
      <c r="W45">
        <v>8</v>
      </c>
      <c r="X45">
        <v>9</v>
      </c>
      <c r="Y45">
        <v>10</v>
      </c>
      <c r="Z45">
        <v>11</v>
      </c>
      <c r="AB45" t="s">
        <v>15</v>
      </c>
      <c r="AC45">
        <v>1</v>
      </c>
      <c r="AD45">
        <v>2</v>
      </c>
      <c r="AE45">
        <v>3</v>
      </c>
      <c r="AF45">
        <v>4</v>
      </c>
      <c r="AG45">
        <v>5</v>
      </c>
      <c r="AH45">
        <v>6</v>
      </c>
      <c r="AI45">
        <v>7</v>
      </c>
      <c r="AJ45">
        <v>8</v>
      </c>
      <c r="AK45">
        <v>9</v>
      </c>
      <c r="AL45">
        <v>10</v>
      </c>
      <c r="AM45">
        <v>11</v>
      </c>
      <c r="AO45" t="s">
        <v>15</v>
      </c>
      <c r="AP45">
        <v>1</v>
      </c>
      <c r="AQ45">
        <v>2</v>
      </c>
      <c r="AR45">
        <v>3</v>
      </c>
      <c r="AS45">
        <v>4</v>
      </c>
      <c r="AT45">
        <v>5</v>
      </c>
      <c r="AU45">
        <v>6</v>
      </c>
      <c r="AV45">
        <v>7</v>
      </c>
      <c r="AW45">
        <v>8</v>
      </c>
      <c r="AX45">
        <v>9</v>
      </c>
      <c r="AY45">
        <v>10</v>
      </c>
      <c r="AZ45">
        <v>11</v>
      </c>
    </row>
    <row r="46" spans="2:52" x14ac:dyDescent="0.3">
      <c r="B46">
        <v>1</v>
      </c>
      <c r="C46" s="13">
        <f>'time period'!D45*'Factoring table'!$H$9</f>
        <v>486918.8175</v>
      </c>
      <c r="D46" s="13">
        <f>'time period'!E45*'Factoring table'!$H$9</f>
        <v>10765.890000000001</v>
      </c>
      <c r="E46" s="13">
        <f>'time period'!F45*'Factoring table'!$H$9</f>
        <v>1.3912500000000001</v>
      </c>
      <c r="F46" s="13">
        <f>'time period'!G45*'Factoring table'!$H$9</f>
        <v>72.384749999999997</v>
      </c>
      <c r="G46" s="13">
        <f>'time period'!H45*'Factoring table'!$H$9</f>
        <v>1.07325</v>
      </c>
      <c r="H46" s="13">
        <f>'time period'!I45*'Factoring table'!$H$9</f>
        <v>259.36874999999998</v>
      </c>
      <c r="I46" s="13">
        <f>'time period'!J45*'Factoring table'!$H$9</f>
        <v>0.91425000000000001</v>
      </c>
      <c r="J46" s="13">
        <f>'time period'!K45*'Factoring table'!$H$9</f>
        <v>52.549500000000002</v>
      </c>
      <c r="K46" s="13">
        <f>'time period'!L45*'Factoring table'!$H$9</f>
        <v>7.1550000000000002</v>
      </c>
      <c r="L46" s="13">
        <f>'time period'!M45*'Factoring table'!$H$9</f>
        <v>0</v>
      </c>
      <c r="M46" s="13">
        <f>'time period'!N45*'Factoring table'!$H$9</f>
        <v>28.023750000000003</v>
      </c>
      <c r="O46">
        <v>1</v>
      </c>
      <c r="P46" s="13">
        <f>'time period'!D45*'Factoring table'!$H$10</f>
        <v>2759206.6325000003</v>
      </c>
      <c r="Q46" s="13">
        <f>'time period'!E45*'Factoring table'!$H$10</f>
        <v>61006.710000000006</v>
      </c>
      <c r="R46" s="13">
        <f>'time period'!F45*'Factoring table'!$H$10</f>
        <v>7.88375</v>
      </c>
      <c r="S46" s="13">
        <f>'time period'!G45*'Factoring table'!$H$10</f>
        <v>410.18025</v>
      </c>
      <c r="T46" s="13">
        <f>'time period'!H45*'Factoring table'!$H$10</f>
        <v>6.0817500000000004</v>
      </c>
      <c r="U46" s="13">
        <f>'time period'!I45*'Factoring table'!$H$10</f>
        <v>1469.7562499999999</v>
      </c>
      <c r="V46" s="13">
        <f>'time period'!J45*'Factoring table'!$H$10</f>
        <v>5.1807500000000006</v>
      </c>
      <c r="W46" s="13">
        <f>'time period'!K45*'Factoring table'!$H$10</f>
        <v>297.78050000000002</v>
      </c>
      <c r="X46" s="13">
        <f>'time period'!L45*'Factoring table'!$H$10</f>
        <v>40.545000000000002</v>
      </c>
      <c r="Y46" s="13">
        <f>'time period'!M45*'Factoring table'!$H$10</f>
        <v>0</v>
      </c>
      <c r="Z46" s="13">
        <f>'time period'!N45*'Factoring table'!$H$10</f>
        <v>158.80125000000001</v>
      </c>
      <c r="AB46">
        <v>1</v>
      </c>
      <c r="AC46" s="13">
        <f t="array" ref="AC46:AM56">TRANSPOSE(P46:Z56)</f>
        <v>2759206.6325000003</v>
      </c>
      <c r="AD46" s="13">
        <v>6745.7870000000003</v>
      </c>
      <c r="AE46" s="13">
        <v>36.040000000000006</v>
      </c>
      <c r="AF46" s="13">
        <v>137.85300000000001</v>
      </c>
      <c r="AG46" s="13">
        <v>105.64225</v>
      </c>
      <c r="AH46" s="13">
        <v>4.2797499999999999</v>
      </c>
      <c r="AI46" s="13">
        <v>2.4777499999999999</v>
      </c>
      <c r="AJ46" s="13">
        <v>6995.3639999999996</v>
      </c>
      <c r="AK46" s="13">
        <v>7688.6835000000001</v>
      </c>
      <c r="AL46" s="13">
        <v>34.91375</v>
      </c>
      <c r="AM46" s="13">
        <v>8853.2260000000006</v>
      </c>
      <c r="AO46">
        <v>1</v>
      </c>
      <c r="AP46" s="13">
        <f t="shared" si="1"/>
        <v>3246125.45</v>
      </c>
      <c r="AQ46" s="13">
        <f t="shared" si="2"/>
        <v>17511.677000000003</v>
      </c>
      <c r="AR46" s="13">
        <f t="shared" si="3"/>
        <v>37.431250000000006</v>
      </c>
      <c r="AS46" s="13">
        <f t="shared" si="4"/>
        <v>210.23775000000001</v>
      </c>
      <c r="AT46" s="13">
        <f t="shared" si="5"/>
        <v>106.71550000000001</v>
      </c>
      <c r="AU46" s="13">
        <f t="shared" si="6"/>
        <v>263.64849999999996</v>
      </c>
      <c r="AV46" s="13">
        <f t="shared" si="7"/>
        <v>3.3919999999999999</v>
      </c>
      <c r="AW46" s="13">
        <f t="shared" si="8"/>
        <v>7047.9134999999997</v>
      </c>
      <c r="AX46" s="13">
        <f t="shared" si="9"/>
        <v>7695.8384999999998</v>
      </c>
      <c r="AY46" s="13">
        <f t="shared" si="10"/>
        <v>34.91375</v>
      </c>
      <c r="AZ46" s="13">
        <f t="shared" si="11"/>
        <v>8881.2497500000009</v>
      </c>
    </row>
    <row r="47" spans="2:52" ht="15" thickBot="1" x14ac:dyDescent="0.35">
      <c r="B47">
        <v>2</v>
      </c>
      <c r="C47" s="13">
        <f>'time period'!D46*'Factoring table'!$H$9</f>
        <v>1190.433</v>
      </c>
      <c r="D47" s="13">
        <f>'time period'!E46*'Factoring table'!$H$9</f>
        <v>78084.025500000003</v>
      </c>
      <c r="E47" s="13">
        <f>'time period'!F46*'Factoring table'!$H$9</f>
        <v>7.0754999999999999</v>
      </c>
      <c r="F47" s="13">
        <f>'time period'!G46*'Factoring table'!$H$9</f>
        <v>7084.20525</v>
      </c>
      <c r="G47" s="13">
        <f>'time period'!H46*'Factoring table'!$H$9</f>
        <v>6.7575000000000003</v>
      </c>
      <c r="H47" s="13">
        <f>'time period'!I46*'Factoring table'!$H$9</f>
        <v>252.29325</v>
      </c>
      <c r="I47" s="13">
        <f>'time period'!J46*'Factoring table'!$H$9</f>
        <v>11.766</v>
      </c>
      <c r="J47" s="13">
        <f>'time period'!K46*'Factoring table'!$H$9</f>
        <v>142.941</v>
      </c>
      <c r="K47" s="13">
        <f>'time period'!L46*'Factoring table'!$H$9</f>
        <v>0.91425000000000001</v>
      </c>
      <c r="L47" s="13">
        <f>'time period'!M46*'Factoring table'!$H$9</f>
        <v>3.9750000000000001E-2</v>
      </c>
      <c r="M47" s="13">
        <f>'time period'!N46*'Factoring table'!$H$9</f>
        <v>3.9750000000000001E-2</v>
      </c>
      <c r="O47">
        <v>2</v>
      </c>
      <c r="P47" s="13">
        <f>'time period'!D46*'Factoring table'!$H$10</f>
        <v>6745.7870000000003</v>
      </c>
      <c r="Q47" s="13">
        <f>'time period'!E46*'Factoring table'!$H$10</f>
        <v>442476.14450000005</v>
      </c>
      <c r="R47" s="13">
        <f>'time period'!F46*'Factoring table'!$H$10</f>
        <v>40.094500000000004</v>
      </c>
      <c r="S47" s="13">
        <f>'time period'!G46*'Factoring table'!$H$10</f>
        <v>40143.829750000004</v>
      </c>
      <c r="T47" s="13">
        <f>'time period'!H46*'Factoring table'!$H$10</f>
        <v>38.292500000000004</v>
      </c>
      <c r="U47" s="13">
        <f>'time period'!I46*'Factoring table'!$H$10</f>
        <v>1429.66175</v>
      </c>
      <c r="V47" s="13">
        <f>'time period'!J46*'Factoring table'!$H$10</f>
        <v>66.673999999999992</v>
      </c>
      <c r="W47" s="13">
        <f>'time period'!K46*'Factoring table'!$H$10</f>
        <v>809.99900000000002</v>
      </c>
      <c r="X47" s="13">
        <f>'time period'!L46*'Factoring table'!$H$10</f>
        <v>5.1807500000000006</v>
      </c>
      <c r="Y47" s="13">
        <f>'time period'!M46*'Factoring table'!$H$10</f>
        <v>0.22525000000000001</v>
      </c>
      <c r="Z47" s="13">
        <f>'time period'!N46*'Factoring table'!$H$10</f>
        <v>0.22525000000000001</v>
      </c>
      <c r="AB47">
        <v>2</v>
      </c>
      <c r="AC47" s="13">
        <v>61006.710000000006</v>
      </c>
      <c r="AD47" s="13">
        <v>442476.14450000005</v>
      </c>
      <c r="AE47" s="13">
        <v>2708.8565000000003</v>
      </c>
      <c r="AF47" s="13">
        <v>101972.70225</v>
      </c>
      <c r="AG47" s="13">
        <v>6711.9994999999999</v>
      </c>
      <c r="AH47" s="13">
        <v>60.817499999999995</v>
      </c>
      <c r="AI47" s="13">
        <v>381.79874999999998</v>
      </c>
      <c r="AJ47" s="13">
        <v>76201.399250000002</v>
      </c>
      <c r="AK47" s="13">
        <v>9241.7822500000002</v>
      </c>
      <c r="AL47" s="13">
        <v>3.3787500000000001</v>
      </c>
      <c r="AM47" s="13">
        <v>17.119</v>
      </c>
      <c r="AO47">
        <v>2</v>
      </c>
      <c r="AP47" s="13">
        <f t="shared" si="1"/>
        <v>62197.143000000004</v>
      </c>
      <c r="AQ47" s="13">
        <f t="shared" si="2"/>
        <v>520560.17000000004</v>
      </c>
      <c r="AR47" s="13">
        <f t="shared" si="3"/>
        <v>2715.9320000000002</v>
      </c>
      <c r="AS47" s="13">
        <f t="shared" si="4"/>
        <v>109056.9075</v>
      </c>
      <c r="AT47" s="13">
        <f t="shared" si="5"/>
        <v>6718.7569999999996</v>
      </c>
      <c r="AU47" s="13">
        <f t="shared" si="6"/>
        <v>313.11075</v>
      </c>
      <c r="AV47" s="13">
        <f t="shared" si="7"/>
        <v>393.56475</v>
      </c>
      <c r="AW47" s="13">
        <f t="shared" si="8"/>
        <v>76344.340250000008</v>
      </c>
      <c r="AX47" s="13">
        <f t="shared" si="9"/>
        <v>9242.6965</v>
      </c>
      <c r="AY47" s="13">
        <f t="shared" si="10"/>
        <v>3.4185000000000003</v>
      </c>
      <c r="AZ47" s="13">
        <f t="shared" si="11"/>
        <v>17.158750000000001</v>
      </c>
    </row>
    <row r="48" spans="2:52" ht="15" thickBot="1" x14ac:dyDescent="0.35">
      <c r="B48" s="12">
        <v>3</v>
      </c>
      <c r="C48" s="13">
        <f>'time period'!D47*'Factoring table'!$H$9</f>
        <v>6.36</v>
      </c>
      <c r="D48" s="13">
        <f>'time period'!E47*'Factoring table'!$H$9</f>
        <v>478.0335</v>
      </c>
      <c r="E48" s="13">
        <f>'time period'!F47*'Factoring table'!$H$9</f>
        <v>2532.9097500000003</v>
      </c>
      <c r="F48" s="13">
        <f>'time period'!G47*'Factoring table'!$H$9</f>
        <v>53.543250000000008</v>
      </c>
      <c r="G48" s="13">
        <f>'time period'!H47*'Factoring table'!$H$9</f>
        <v>2578.7017500000002</v>
      </c>
      <c r="H48" s="13">
        <f>'time period'!I47*'Factoring table'!$H$9</f>
        <v>3.9750000000000001E-2</v>
      </c>
      <c r="I48" s="13">
        <f>'time period'!J47*'Factoring table'!$H$9</f>
        <v>0</v>
      </c>
      <c r="J48" s="13">
        <f>'time period'!K47*'Factoring table'!$H$9</f>
        <v>789.59399999999994</v>
      </c>
      <c r="K48" s="13">
        <f>'time period'!L47*'Factoring table'!$H$9</f>
        <v>3.9750000000000001E-2</v>
      </c>
      <c r="L48" s="13">
        <f>'time period'!M47*'Factoring table'!$H$9</f>
        <v>3.9750000000000001E-2</v>
      </c>
      <c r="M48" s="13">
        <f>'time period'!N47*'Factoring table'!$H$9</f>
        <v>3.9750000000000001E-2</v>
      </c>
      <c r="O48" s="12">
        <v>3</v>
      </c>
      <c r="P48" s="13">
        <f>'time period'!D47*'Factoring table'!$H$10</f>
        <v>36.040000000000006</v>
      </c>
      <c r="Q48" s="13">
        <f>'time period'!E47*'Factoring table'!$H$10</f>
        <v>2708.8565000000003</v>
      </c>
      <c r="R48" s="13">
        <f>'time period'!F47*'Factoring table'!$H$10</f>
        <v>14353.155250000002</v>
      </c>
      <c r="S48" s="13">
        <f>'time period'!G47*'Factoring table'!$H$10</f>
        <v>303.41175000000004</v>
      </c>
      <c r="T48" s="13">
        <f>'time period'!H47*'Factoring table'!$H$10</f>
        <v>14612.643250000001</v>
      </c>
      <c r="U48" s="13">
        <f>'time period'!I47*'Factoring table'!$H$10</f>
        <v>0.22525000000000001</v>
      </c>
      <c r="V48" s="13">
        <f>'time period'!J47*'Factoring table'!$H$10</f>
        <v>0</v>
      </c>
      <c r="W48" s="13">
        <f>'time period'!K47*'Factoring table'!$H$10</f>
        <v>4474.366</v>
      </c>
      <c r="X48" s="13">
        <f>'time period'!L47*'Factoring table'!$H$10</f>
        <v>0.22525000000000001</v>
      </c>
      <c r="Y48" s="13">
        <f>'time period'!M47*'Factoring table'!$H$10</f>
        <v>0.22525000000000001</v>
      </c>
      <c r="Z48" s="13">
        <f>'time period'!N47*'Factoring table'!$H$10</f>
        <v>0.22525000000000001</v>
      </c>
      <c r="AB48" s="12">
        <v>3</v>
      </c>
      <c r="AC48" s="13">
        <v>7.88375</v>
      </c>
      <c r="AD48" s="13">
        <v>40.094500000000004</v>
      </c>
      <c r="AE48" s="13">
        <v>14353.155250000002</v>
      </c>
      <c r="AF48" s="13">
        <v>7.6584999999999992</v>
      </c>
      <c r="AG48" s="13">
        <v>28997.333500000001</v>
      </c>
      <c r="AH48" s="13">
        <v>0</v>
      </c>
      <c r="AI48" s="13">
        <v>0.22525000000000001</v>
      </c>
      <c r="AJ48" s="13">
        <v>11029.141</v>
      </c>
      <c r="AK48" s="13">
        <v>67.34975</v>
      </c>
      <c r="AL48" s="13">
        <v>0.22525000000000001</v>
      </c>
      <c r="AM48" s="13">
        <v>0</v>
      </c>
      <c r="AO48" s="12">
        <v>3</v>
      </c>
      <c r="AP48" s="13">
        <f t="shared" si="1"/>
        <v>14.24375</v>
      </c>
      <c r="AQ48" s="13">
        <f t="shared" si="2"/>
        <v>518.12800000000004</v>
      </c>
      <c r="AR48" s="13">
        <f t="shared" si="3"/>
        <v>16886.065000000002</v>
      </c>
      <c r="AS48" s="13">
        <f t="shared" si="4"/>
        <v>61.201750000000004</v>
      </c>
      <c r="AT48" s="13">
        <f t="shared" si="5"/>
        <v>31576.035250000001</v>
      </c>
      <c r="AU48" s="13">
        <f t="shared" si="6"/>
        <v>3.9750000000000001E-2</v>
      </c>
      <c r="AV48" s="13">
        <f t="shared" si="7"/>
        <v>0.22525000000000001</v>
      </c>
      <c r="AW48" s="13">
        <f t="shared" si="8"/>
        <v>11818.734999999999</v>
      </c>
      <c r="AX48" s="13">
        <f t="shared" si="9"/>
        <v>67.389499999999998</v>
      </c>
      <c r="AY48" s="13">
        <f t="shared" si="10"/>
        <v>0.26500000000000001</v>
      </c>
      <c r="AZ48" s="13">
        <f t="shared" si="11"/>
        <v>3.9750000000000001E-2</v>
      </c>
    </row>
    <row r="49" spans="2:52" x14ac:dyDescent="0.3">
      <c r="B49">
        <v>4</v>
      </c>
      <c r="C49" s="13">
        <f>'time period'!D48*'Factoring table'!$H$9</f>
        <v>24.327000000000002</v>
      </c>
      <c r="D49" s="13">
        <f>'time period'!E48*'Factoring table'!$H$9</f>
        <v>17995.18275</v>
      </c>
      <c r="E49" s="13">
        <f>'time period'!F48*'Factoring table'!$H$9</f>
        <v>1.3514999999999999</v>
      </c>
      <c r="F49" s="13">
        <f>'time period'!G48*'Factoring table'!$H$9</f>
        <v>14756.074499999999</v>
      </c>
      <c r="G49" s="13">
        <f>'time period'!H48*'Factoring table'!$H$9</f>
        <v>32.396250000000002</v>
      </c>
      <c r="H49" s="13">
        <f>'time period'!I48*'Factoring table'!$H$9</f>
        <v>195.05324999999999</v>
      </c>
      <c r="I49" s="13">
        <f>'time period'!J48*'Factoring table'!$H$9</f>
        <v>11790.525750000001</v>
      </c>
      <c r="J49" s="13">
        <f>'time period'!K48*'Factoring table'!$H$9</f>
        <v>3.0607500000000001</v>
      </c>
      <c r="K49" s="13">
        <f>'time period'!L48*'Factoring table'!$H$9</f>
        <v>3.9750000000000001E-2</v>
      </c>
      <c r="L49" s="13">
        <f>'time period'!M48*'Factoring table'!$H$9</f>
        <v>3.9750000000000001E-2</v>
      </c>
      <c r="M49" s="13">
        <f>'time period'!N48*'Factoring table'!$H$9</f>
        <v>0</v>
      </c>
      <c r="O49">
        <v>4</v>
      </c>
      <c r="P49" s="13">
        <f>'time period'!D48*'Factoring table'!$H$10</f>
        <v>137.85300000000001</v>
      </c>
      <c r="Q49" s="13">
        <f>'time period'!E48*'Factoring table'!$H$10</f>
        <v>101972.70225</v>
      </c>
      <c r="R49" s="13">
        <f>'time period'!F48*'Factoring table'!$H$10</f>
        <v>7.6584999999999992</v>
      </c>
      <c r="S49" s="13">
        <f>'time period'!G48*'Factoring table'!$H$10</f>
        <v>83617.755499999999</v>
      </c>
      <c r="T49" s="13">
        <f>'time period'!H48*'Factoring table'!$H$10</f>
        <v>183.57875000000001</v>
      </c>
      <c r="U49" s="13">
        <f>'time period'!I48*'Factoring table'!$H$10</f>
        <v>1105.3017500000001</v>
      </c>
      <c r="V49" s="13">
        <f>'time period'!J48*'Factoring table'!$H$10</f>
        <v>66812.979250000004</v>
      </c>
      <c r="W49" s="13">
        <f>'time period'!K48*'Factoring table'!$H$10</f>
        <v>17.344249999999999</v>
      </c>
      <c r="X49" s="13">
        <f>'time period'!L48*'Factoring table'!$H$10</f>
        <v>0.22525000000000001</v>
      </c>
      <c r="Y49" s="13">
        <f>'time period'!M48*'Factoring table'!$H$10</f>
        <v>0.22525000000000001</v>
      </c>
      <c r="Z49" s="13">
        <f>'time period'!N48*'Factoring table'!$H$10</f>
        <v>0</v>
      </c>
      <c r="AB49">
        <v>4</v>
      </c>
      <c r="AC49" s="13">
        <v>410.18025</v>
      </c>
      <c r="AD49" s="13">
        <v>40143.829750000004</v>
      </c>
      <c r="AE49" s="13">
        <v>303.41175000000004</v>
      </c>
      <c r="AF49" s="13">
        <v>83617.755499999999</v>
      </c>
      <c r="AG49" s="13">
        <v>6677.7615000000005</v>
      </c>
      <c r="AH49" s="13">
        <v>18.920999999999999</v>
      </c>
      <c r="AI49" s="13">
        <v>103780.10825</v>
      </c>
      <c r="AJ49" s="13">
        <v>421.66800000000001</v>
      </c>
      <c r="AK49" s="13">
        <v>172.54150000000001</v>
      </c>
      <c r="AL49" s="13">
        <v>0.22525000000000001</v>
      </c>
      <c r="AM49" s="13">
        <v>0.45050000000000001</v>
      </c>
      <c r="AO49">
        <v>4</v>
      </c>
      <c r="AP49" s="13">
        <f t="shared" si="1"/>
        <v>434.50725</v>
      </c>
      <c r="AQ49" s="13">
        <f t="shared" si="2"/>
        <v>58139.012500000004</v>
      </c>
      <c r="AR49" s="13">
        <f t="shared" si="3"/>
        <v>304.76325000000003</v>
      </c>
      <c r="AS49" s="13">
        <f t="shared" si="4"/>
        <v>98373.83</v>
      </c>
      <c r="AT49" s="13">
        <f t="shared" si="5"/>
        <v>6710.1577500000003</v>
      </c>
      <c r="AU49" s="13">
        <f t="shared" si="6"/>
        <v>213.97424999999998</v>
      </c>
      <c r="AV49" s="13">
        <f t="shared" si="7"/>
        <v>115570.63400000001</v>
      </c>
      <c r="AW49" s="13">
        <f t="shared" si="8"/>
        <v>424.72874999999999</v>
      </c>
      <c r="AX49" s="13">
        <f t="shared" si="9"/>
        <v>172.58125000000001</v>
      </c>
      <c r="AY49" s="13">
        <f t="shared" si="10"/>
        <v>0.26500000000000001</v>
      </c>
      <c r="AZ49" s="13">
        <f t="shared" si="11"/>
        <v>0.45050000000000001</v>
      </c>
    </row>
    <row r="50" spans="2:52" x14ac:dyDescent="0.3">
      <c r="B50">
        <v>5</v>
      </c>
      <c r="C50" s="13">
        <f>'time period'!D49*'Factoring table'!$H$9</f>
        <v>18.642749999999999</v>
      </c>
      <c r="D50" s="13">
        <f>'time period'!E49*'Factoring table'!$H$9</f>
        <v>1184.4704999999999</v>
      </c>
      <c r="E50" s="13">
        <f>'time period'!F49*'Factoring table'!$H$9</f>
        <v>5117.1765000000005</v>
      </c>
      <c r="F50" s="13">
        <f>'time period'!G49*'Factoring table'!$H$9</f>
        <v>1178.4285</v>
      </c>
      <c r="G50" s="13">
        <f>'time period'!H49*'Factoring table'!$H$9</f>
        <v>1925.4502500000001</v>
      </c>
      <c r="H50" s="13">
        <f>'time period'!I49*'Factoring table'!$H$9</f>
        <v>0.95399999999999996</v>
      </c>
      <c r="I50" s="13">
        <f>'time period'!J49*'Factoring table'!$H$9</f>
        <v>0.67574999999999996</v>
      </c>
      <c r="J50" s="13">
        <f>'time period'!K49*'Factoring table'!$H$9</f>
        <v>717.05025000000001</v>
      </c>
      <c r="K50" s="13">
        <f>'time period'!L49*'Factoring table'!$H$9</f>
        <v>7.9500000000000001E-2</v>
      </c>
      <c r="L50" s="13">
        <f>'time period'!M49*'Factoring table'!$H$9</f>
        <v>3.9750000000000001E-2</v>
      </c>
      <c r="M50" s="13">
        <f>'time period'!N49*'Factoring table'!$H$9</f>
        <v>0</v>
      </c>
      <c r="O50">
        <v>5</v>
      </c>
      <c r="P50" s="13">
        <f>'time period'!D49*'Factoring table'!$H$10</f>
        <v>105.64225</v>
      </c>
      <c r="Q50" s="13">
        <f>'time period'!E49*'Factoring table'!$H$10</f>
        <v>6711.9994999999999</v>
      </c>
      <c r="R50" s="13">
        <f>'time period'!F49*'Factoring table'!$H$10</f>
        <v>28997.333500000001</v>
      </c>
      <c r="S50" s="13">
        <f>'time period'!G49*'Factoring table'!$H$10</f>
        <v>6677.7615000000005</v>
      </c>
      <c r="T50" s="13">
        <f>'time period'!H49*'Factoring table'!$H$10</f>
        <v>10910.884750000001</v>
      </c>
      <c r="U50" s="13">
        <f>'time period'!I49*'Factoring table'!$H$10</f>
        <v>5.4059999999999997</v>
      </c>
      <c r="V50" s="13">
        <f>'time period'!J49*'Factoring table'!$H$10</f>
        <v>3.8292499999999996</v>
      </c>
      <c r="W50" s="13">
        <f>'time period'!K49*'Factoring table'!$H$10</f>
        <v>4063.2847499999998</v>
      </c>
      <c r="X50" s="13">
        <f>'time period'!L49*'Factoring table'!$H$10</f>
        <v>0.45050000000000001</v>
      </c>
      <c r="Y50" s="13">
        <f>'time period'!M49*'Factoring table'!$H$10</f>
        <v>0.22525000000000001</v>
      </c>
      <c r="Z50" s="13">
        <f>'time period'!N49*'Factoring table'!$H$10</f>
        <v>0</v>
      </c>
      <c r="AB50">
        <v>5</v>
      </c>
      <c r="AC50" s="13">
        <v>6.0817500000000004</v>
      </c>
      <c r="AD50" s="13">
        <v>38.292500000000004</v>
      </c>
      <c r="AE50" s="13">
        <v>14612.643250000001</v>
      </c>
      <c r="AF50" s="13">
        <v>183.57875000000001</v>
      </c>
      <c r="AG50" s="13">
        <v>10910.884750000001</v>
      </c>
      <c r="AH50" s="13">
        <v>0.22525000000000001</v>
      </c>
      <c r="AI50" s="13">
        <v>0.22525000000000001</v>
      </c>
      <c r="AJ50" s="13">
        <v>2278.8542499999999</v>
      </c>
      <c r="AK50" s="13">
        <v>2.7029999999999998</v>
      </c>
      <c r="AL50" s="13">
        <v>0.22525000000000001</v>
      </c>
      <c r="AM50" s="13">
        <v>0</v>
      </c>
      <c r="AO50">
        <v>5</v>
      </c>
      <c r="AP50" s="13">
        <f t="shared" si="1"/>
        <v>24.724499999999999</v>
      </c>
      <c r="AQ50" s="13">
        <f t="shared" si="2"/>
        <v>1222.7629999999999</v>
      </c>
      <c r="AR50" s="13">
        <f t="shared" si="3"/>
        <v>19729.819750000002</v>
      </c>
      <c r="AS50" s="13">
        <f t="shared" si="4"/>
        <v>1362.0072500000001</v>
      </c>
      <c r="AT50" s="13">
        <f t="shared" si="5"/>
        <v>12836.335000000001</v>
      </c>
      <c r="AU50" s="13">
        <f t="shared" si="6"/>
        <v>1.1792499999999999</v>
      </c>
      <c r="AV50" s="13">
        <f t="shared" si="7"/>
        <v>0.90100000000000002</v>
      </c>
      <c r="AW50" s="13">
        <f t="shared" si="8"/>
        <v>2995.9044999999996</v>
      </c>
      <c r="AX50" s="13">
        <f t="shared" si="9"/>
        <v>2.7824999999999998</v>
      </c>
      <c r="AY50" s="13">
        <f t="shared" si="10"/>
        <v>0.26500000000000001</v>
      </c>
      <c r="AZ50" s="13">
        <f t="shared" si="11"/>
        <v>0</v>
      </c>
    </row>
    <row r="51" spans="2:52" x14ac:dyDescent="0.3">
      <c r="B51">
        <v>6</v>
      </c>
      <c r="C51" s="13">
        <f>'time period'!D50*'Factoring table'!$H$9</f>
        <v>0.75524999999999998</v>
      </c>
      <c r="D51" s="13">
        <f>'time period'!E50*'Factoring table'!$H$9</f>
        <v>10.7325</v>
      </c>
      <c r="E51" s="13">
        <f>'time period'!F50*'Factoring table'!$H$9</f>
        <v>0</v>
      </c>
      <c r="F51" s="13">
        <f>'time period'!G50*'Factoring table'!$H$9</f>
        <v>3.339</v>
      </c>
      <c r="G51" s="13">
        <f>'time period'!H50*'Factoring table'!$H$9</f>
        <v>3.9750000000000001E-2</v>
      </c>
      <c r="H51" s="13">
        <f>'time period'!I50*'Factoring table'!$H$9</f>
        <v>62200.322999999997</v>
      </c>
      <c r="I51" s="13">
        <f>'time period'!J50*'Factoring table'!$H$9</f>
        <v>22.4985</v>
      </c>
      <c r="J51" s="13">
        <f>'time period'!K50*'Factoring table'!$H$9</f>
        <v>3.9750000000000001E-2</v>
      </c>
      <c r="K51" s="13">
        <f>'time period'!L50*'Factoring table'!$H$9</f>
        <v>3.9750000000000001E-2</v>
      </c>
      <c r="L51" s="13">
        <f>'time period'!M50*'Factoring table'!$H$9</f>
        <v>3.9750000000000001E-2</v>
      </c>
      <c r="M51" s="13">
        <f>'time period'!N50*'Factoring table'!$H$9</f>
        <v>0</v>
      </c>
      <c r="O51">
        <v>6</v>
      </c>
      <c r="P51" s="13">
        <f>'time period'!D50*'Factoring table'!$H$10</f>
        <v>4.2797499999999999</v>
      </c>
      <c r="Q51" s="13">
        <f>'time period'!E50*'Factoring table'!$H$10</f>
        <v>60.817499999999995</v>
      </c>
      <c r="R51" s="13">
        <f>'time period'!F50*'Factoring table'!$H$10</f>
        <v>0</v>
      </c>
      <c r="S51" s="13">
        <f>'time period'!G50*'Factoring table'!$H$10</f>
        <v>18.920999999999999</v>
      </c>
      <c r="T51" s="13">
        <f>'time period'!H50*'Factoring table'!$H$10</f>
        <v>0.22525000000000001</v>
      </c>
      <c r="U51" s="13">
        <f>'time period'!I50*'Factoring table'!$H$10</f>
        <v>352468.49699999997</v>
      </c>
      <c r="V51" s="13">
        <f>'time period'!J50*'Factoring table'!$H$10</f>
        <v>127.4915</v>
      </c>
      <c r="W51" s="13">
        <f>'time period'!K50*'Factoring table'!$H$10</f>
        <v>0.22525000000000001</v>
      </c>
      <c r="X51" s="13">
        <f>'time period'!L50*'Factoring table'!$H$10</f>
        <v>0.22525000000000001</v>
      </c>
      <c r="Y51" s="13">
        <f>'time period'!M50*'Factoring table'!$H$10</f>
        <v>0.22525000000000001</v>
      </c>
      <c r="Z51" s="13">
        <f>'time period'!N50*'Factoring table'!$H$10</f>
        <v>0</v>
      </c>
      <c r="AB51">
        <v>6</v>
      </c>
      <c r="AC51" s="13">
        <v>1469.7562499999999</v>
      </c>
      <c r="AD51" s="13">
        <v>1429.66175</v>
      </c>
      <c r="AE51" s="13">
        <v>0.22525000000000001</v>
      </c>
      <c r="AF51" s="13">
        <v>1105.3017500000001</v>
      </c>
      <c r="AG51" s="13">
        <v>5.4059999999999997</v>
      </c>
      <c r="AH51" s="13">
        <v>352468.49699999997</v>
      </c>
      <c r="AI51" s="13">
        <v>18506.9905</v>
      </c>
      <c r="AJ51" s="13">
        <v>73.656750000000002</v>
      </c>
      <c r="AK51" s="13">
        <v>180.65049999999999</v>
      </c>
      <c r="AL51" s="13">
        <v>0.22525000000000001</v>
      </c>
      <c r="AM51" s="13">
        <v>1.1262500000000002</v>
      </c>
      <c r="AO51">
        <v>6</v>
      </c>
      <c r="AP51" s="13">
        <f t="shared" si="1"/>
        <v>1470.5114999999998</v>
      </c>
      <c r="AQ51" s="13">
        <f t="shared" si="2"/>
        <v>1440.3942500000001</v>
      </c>
      <c r="AR51" s="13">
        <f t="shared" si="3"/>
        <v>0.22525000000000001</v>
      </c>
      <c r="AS51" s="13">
        <f t="shared" si="4"/>
        <v>1108.64075</v>
      </c>
      <c r="AT51" s="13">
        <f t="shared" si="5"/>
        <v>5.4457499999999994</v>
      </c>
      <c r="AU51" s="13">
        <f t="shared" si="6"/>
        <v>414668.81999999995</v>
      </c>
      <c r="AV51" s="13">
        <f t="shared" si="7"/>
        <v>18529.489000000001</v>
      </c>
      <c r="AW51" s="13">
        <f t="shared" si="8"/>
        <v>73.6965</v>
      </c>
      <c r="AX51" s="13">
        <f t="shared" si="9"/>
        <v>180.69024999999999</v>
      </c>
      <c r="AY51" s="13">
        <f t="shared" si="10"/>
        <v>0.26500000000000001</v>
      </c>
      <c r="AZ51" s="13">
        <f t="shared" si="11"/>
        <v>1.1262500000000002</v>
      </c>
    </row>
    <row r="52" spans="2:52" x14ac:dyDescent="0.3">
      <c r="B52">
        <v>7</v>
      </c>
      <c r="C52" s="13">
        <f>'time period'!D51*'Factoring table'!$H$9</f>
        <v>0.43724999999999997</v>
      </c>
      <c r="D52" s="13">
        <f>'time period'!E51*'Factoring table'!$H$9</f>
        <v>67.376249999999999</v>
      </c>
      <c r="E52" s="13">
        <f>'time period'!F51*'Factoring table'!$H$9</f>
        <v>3.9750000000000001E-2</v>
      </c>
      <c r="F52" s="13">
        <f>'time period'!G51*'Factoring table'!$H$9</f>
        <v>18314.136750000001</v>
      </c>
      <c r="G52" s="13">
        <f>'time period'!H51*'Factoring table'!$H$9</f>
        <v>3.9750000000000001E-2</v>
      </c>
      <c r="H52" s="13">
        <f>'time period'!I51*'Factoring table'!$H$9</f>
        <v>3265.9395</v>
      </c>
      <c r="I52" s="13">
        <f>'time period'!J51*'Factoring table'!$H$9</f>
        <v>6576.558</v>
      </c>
      <c r="J52" s="13">
        <f>'time period'!K51*'Factoring table'!$H$9</f>
        <v>7.9500000000000001E-2</v>
      </c>
      <c r="K52" s="13">
        <f>'time period'!L51*'Factoring table'!$H$9</f>
        <v>3.9750000000000001E-2</v>
      </c>
      <c r="L52" s="13">
        <f>'time period'!M51*'Factoring table'!$H$9</f>
        <v>3.9750000000000001E-2</v>
      </c>
      <c r="M52" s="13">
        <f>'time period'!N51*'Factoring table'!$H$9</f>
        <v>0</v>
      </c>
      <c r="O52">
        <v>7</v>
      </c>
      <c r="P52" s="13">
        <f>'time period'!D51*'Factoring table'!$H$10</f>
        <v>2.4777499999999999</v>
      </c>
      <c r="Q52" s="13">
        <f>'time period'!E51*'Factoring table'!$H$10</f>
        <v>381.79874999999998</v>
      </c>
      <c r="R52" s="13">
        <f>'time period'!F51*'Factoring table'!$H$10</f>
        <v>0.22525000000000001</v>
      </c>
      <c r="S52" s="13">
        <f>'time period'!G51*'Factoring table'!$H$10</f>
        <v>103780.10825</v>
      </c>
      <c r="T52" s="13">
        <f>'time period'!H51*'Factoring table'!$H$10</f>
        <v>0.22525000000000001</v>
      </c>
      <c r="U52" s="13">
        <f>'time period'!I51*'Factoring table'!$H$10</f>
        <v>18506.9905</v>
      </c>
      <c r="V52" s="13">
        <f>'time period'!J51*'Factoring table'!$H$10</f>
        <v>37267.161999999997</v>
      </c>
      <c r="W52" s="13">
        <f>'time period'!K51*'Factoring table'!$H$10</f>
        <v>0.45050000000000001</v>
      </c>
      <c r="X52" s="13">
        <f>'time period'!L51*'Factoring table'!$H$10</f>
        <v>0.22525000000000001</v>
      </c>
      <c r="Y52" s="13">
        <f>'time period'!M51*'Factoring table'!$H$10</f>
        <v>0.22525000000000001</v>
      </c>
      <c r="Z52" s="13">
        <f>'time period'!N51*'Factoring table'!$H$10</f>
        <v>0</v>
      </c>
      <c r="AB52">
        <v>7</v>
      </c>
      <c r="AC52" s="13">
        <v>5.1807500000000006</v>
      </c>
      <c r="AD52" s="13">
        <v>66.673999999999992</v>
      </c>
      <c r="AE52" s="13">
        <v>0</v>
      </c>
      <c r="AF52" s="13">
        <v>66812.979250000004</v>
      </c>
      <c r="AG52" s="13">
        <v>3.8292499999999996</v>
      </c>
      <c r="AH52" s="13">
        <v>127.4915</v>
      </c>
      <c r="AI52" s="13">
        <v>37267.161999999997</v>
      </c>
      <c r="AJ52" s="13">
        <v>1.802</v>
      </c>
      <c r="AK52" s="13">
        <v>5.6312499999999996</v>
      </c>
      <c r="AL52" s="13">
        <v>0.22525000000000001</v>
      </c>
      <c r="AM52" s="13">
        <v>0</v>
      </c>
      <c r="AO52">
        <v>7</v>
      </c>
      <c r="AP52" s="13">
        <f t="shared" si="1"/>
        <v>5.6180000000000003</v>
      </c>
      <c r="AQ52" s="13">
        <f t="shared" si="2"/>
        <v>134.05025000000001</v>
      </c>
      <c r="AR52" s="13">
        <f t="shared" si="3"/>
        <v>3.9750000000000001E-2</v>
      </c>
      <c r="AS52" s="13">
        <f t="shared" si="4"/>
        <v>85127.116000000009</v>
      </c>
      <c r="AT52" s="13">
        <f t="shared" si="5"/>
        <v>3.8689999999999998</v>
      </c>
      <c r="AU52" s="13">
        <f t="shared" si="6"/>
        <v>3393.431</v>
      </c>
      <c r="AV52" s="13">
        <f t="shared" si="7"/>
        <v>43843.719999999994</v>
      </c>
      <c r="AW52" s="13">
        <f t="shared" si="8"/>
        <v>1.8815</v>
      </c>
      <c r="AX52" s="13">
        <f t="shared" si="9"/>
        <v>5.6709999999999994</v>
      </c>
      <c r="AY52" s="13">
        <f t="shared" si="10"/>
        <v>0.26500000000000001</v>
      </c>
      <c r="AZ52" s="13">
        <f t="shared" si="11"/>
        <v>0</v>
      </c>
    </row>
    <row r="53" spans="2:52" x14ac:dyDescent="0.3">
      <c r="B53">
        <v>8</v>
      </c>
      <c r="C53" s="13">
        <f>'time period'!D52*'Factoring table'!$H$9</f>
        <v>1234.4759999999999</v>
      </c>
      <c r="D53" s="13">
        <f>'time period'!E52*'Factoring table'!$H$9</f>
        <v>13447.30575</v>
      </c>
      <c r="E53" s="13">
        <f>'time period'!F52*'Factoring table'!$H$9</f>
        <v>1946.319</v>
      </c>
      <c r="F53" s="13">
        <f>'time period'!G52*'Factoring table'!$H$9</f>
        <v>74.412000000000006</v>
      </c>
      <c r="G53" s="13">
        <f>'time period'!H52*'Factoring table'!$H$9</f>
        <v>402.15075000000002</v>
      </c>
      <c r="H53" s="13">
        <f>'time period'!I52*'Factoring table'!$H$9</f>
        <v>12.998250000000001</v>
      </c>
      <c r="I53" s="13">
        <f>'time period'!J52*'Factoring table'!$H$9</f>
        <v>0.318</v>
      </c>
      <c r="J53" s="13">
        <f>'time period'!K52*'Factoring table'!$H$9</f>
        <v>40554.738749999997</v>
      </c>
      <c r="K53" s="13">
        <f>'time period'!L52*'Factoring table'!$H$9</f>
        <v>2.8620000000000001</v>
      </c>
      <c r="L53" s="13">
        <f>'time period'!M52*'Factoring table'!$H$9</f>
        <v>3.9750000000000001E-2</v>
      </c>
      <c r="M53" s="13">
        <f>'time period'!N52*'Factoring table'!$H$9</f>
        <v>0.59624999999999995</v>
      </c>
      <c r="O53">
        <v>8</v>
      </c>
      <c r="P53" s="13">
        <f>'time period'!D52*'Factoring table'!$H$10</f>
        <v>6995.3639999999996</v>
      </c>
      <c r="Q53" s="13">
        <f>'time period'!E52*'Factoring table'!$H$10</f>
        <v>76201.399250000002</v>
      </c>
      <c r="R53" s="13">
        <f>'time period'!F52*'Factoring table'!$H$10</f>
        <v>11029.141</v>
      </c>
      <c r="S53" s="13">
        <f>'time period'!G52*'Factoring table'!$H$10</f>
        <v>421.66800000000001</v>
      </c>
      <c r="T53" s="13">
        <f>'time period'!H52*'Factoring table'!$H$10</f>
        <v>2278.8542499999999</v>
      </c>
      <c r="U53" s="13">
        <f>'time period'!I52*'Factoring table'!$H$10</f>
        <v>73.656750000000002</v>
      </c>
      <c r="V53" s="13">
        <f>'time period'!J52*'Factoring table'!$H$10</f>
        <v>1.802</v>
      </c>
      <c r="W53" s="13">
        <f>'time period'!K52*'Factoring table'!$H$10</f>
        <v>229810.18624999997</v>
      </c>
      <c r="X53" s="13">
        <f>'time period'!L52*'Factoring table'!$H$10</f>
        <v>16.218</v>
      </c>
      <c r="Y53" s="13">
        <f>'time period'!M52*'Factoring table'!$H$10</f>
        <v>0.22525000000000001</v>
      </c>
      <c r="Z53" s="13">
        <f>'time period'!N52*'Factoring table'!$H$10</f>
        <v>3.3787500000000001</v>
      </c>
      <c r="AB53">
        <v>8</v>
      </c>
      <c r="AC53" s="13">
        <v>297.78050000000002</v>
      </c>
      <c r="AD53" s="13">
        <v>809.99900000000002</v>
      </c>
      <c r="AE53" s="13">
        <v>4474.366</v>
      </c>
      <c r="AF53" s="13">
        <v>17.344249999999999</v>
      </c>
      <c r="AG53" s="13">
        <v>4063.2847499999998</v>
      </c>
      <c r="AH53" s="13">
        <v>0.22525000000000001</v>
      </c>
      <c r="AI53" s="13">
        <v>0.45050000000000001</v>
      </c>
      <c r="AJ53" s="13">
        <v>229810.18624999997</v>
      </c>
      <c r="AK53" s="13">
        <v>5642.0619999999999</v>
      </c>
      <c r="AL53" s="13">
        <v>0</v>
      </c>
      <c r="AM53" s="13">
        <v>20.047250000000002</v>
      </c>
      <c r="AO53">
        <v>8</v>
      </c>
      <c r="AP53" s="13">
        <f t="shared" si="1"/>
        <v>1532.2565</v>
      </c>
      <c r="AQ53" s="13">
        <f t="shared" si="2"/>
        <v>14257.304749999999</v>
      </c>
      <c r="AR53" s="13">
        <f t="shared" si="3"/>
        <v>6420.6849999999995</v>
      </c>
      <c r="AS53" s="13">
        <f t="shared" si="4"/>
        <v>91.756250000000009</v>
      </c>
      <c r="AT53" s="13">
        <f t="shared" si="5"/>
        <v>4465.4354999999996</v>
      </c>
      <c r="AU53" s="13">
        <f t="shared" si="6"/>
        <v>13.223500000000001</v>
      </c>
      <c r="AV53" s="13">
        <f t="shared" si="7"/>
        <v>0.76849999999999996</v>
      </c>
      <c r="AW53" s="13">
        <f t="shared" si="8"/>
        <v>270364.92499999999</v>
      </c>
      <c r="AX53" s="13">
        <f t="shared" si="9"/>
        <v>5644.924</v>
      </c>
      <c r="AY53" s="13">
        <f t="shared" si="10"/>
        <v>3.9750000000000001E-2</v>
      </c>
      <c r="AZ53" s="13">
        <f t="shared" si="11"/>
        <v>20.643500000000003</v>
      </c>
    </row>
    <row r="54" spans="2:52" x14ac:dyDescent="0.3">
      <c r="B54">
        <v>9</v>
      </c>
      <c r="C54" s="13">
        <f>'time period'!D53*'Factoring table'!$H$9</f>
        <v>1356.8264999999999</v>
      </c>
      <c r="D54" s="13">
        <f>'time period'!E53*'Factoring table'!$H$9</f>
        <v>1630.9027500000002</v>
      </c>
      <c r="E54" s="13">
        <f>'time period'!F53*'Factoring table'!$H$9</f>
        <v>11.885249999999999</v>
      </c>
      <c r="F54" s="13">
        <f>'time period'!G53*'Factoring table'!$H$9</f>
        <v>30.448499999999999</v>
      </c>
      <c r="G54" s="13">
        <f>'time period'!H53*'Factoring table'!$H$9</f>
        <v>0.47699999999999998</v>
      </c>
      <c r="H54" s="13">
        <f>'time period'!I53*'Factoring table'!$H$9</f>
        <v>31.8795</v>
      </c>
      <c r="I54" s="13">
        <f>'time period'!J53*'Factoring table'!$H$9</f>
        <v>0.99374999999999991</v>
      </c>
      <c r="J54" s="13">
        <f>'time period'!K53*'Factoring table'!$H$9</f>
        <v>995.65800000000002</v>
      </c>
      <c r="K54" s="13">
        <f>'time period'!L53*'Factoring table'!$H$9</f>
        <v>6.39975</v>
      </c>
      <c r="L54" s="13">
        <f>'time period'!M53*'Factoring table'!$H$9</f>
        <v>118.61399999999999</v>
      </c>
      <c r="M54" s="13">
        <f>'time period'!N53*'Factoring table'!$H$9</f>
        <v>4758.9494999999997</v>
      </c>
      <c r="O54">
        <v>9</v>
      </c>
      <c r="P54" s="13">
        <f>'time period'!D53*'Factoring table'!$H$10</f>
        <v>7688.6835000000001</v>
      </c>
      <c r="Q54" s="13">
        <f>'time period'!E53*'Factoring table'!$H$10</f>
        <v>9241.7822500000002</v>
      </c>
      <c r="R54" s="13">
        <f>'time period'!F53*'Factoring table'!$H$10</f>
        <v>67.34975</v>
      </c>
      <c r="S54" s="13">
        <f>'time period'!G53*'Factoring table'!$H$10</f>
        <v>172.54150000000001</v>
      </c>
      <c r="T54" s="13">
        <f>'time period'!H53*'Factoring table'!$H$10</f>
        <v>2.7029999999999998</v>
      </c>
      <c r="U54" s="13">
        <f>'time period'!I53*'Factoring table'!$H$10</f>
        <v>180.65049999999999</v>
      </c>
      <c r="V54" s="13">
        <f>'time period'!J53*'Factoring table'!$H$10</f>
        <v>5.6312499999999996</v>
      </c>
      <c r="W54" s="13">
        <f>'time period'!K53*'Factoring table'!$H$10</f>
        <v>5642.0619999999999</v>
      </c>
      <c r="X54" s="13">
        <f>'time period'!L53*'Factoring table'!$H$10</f>
        <v>36.265250000000002</v>
      </c>
      <c r="Y54" s="13">
        <f>'time period'!M53*'Factoring table'!$H$10</f>
        <v>672.14599999999996</v>
      </c>
      <c r="Z54" s="13">
        <f>'time period'!N53*'Factoring table'!$H$10</f>
        <v>26967.380499999999</v>
      </c>
      <c r="AB54">
        <v>9</v>
      </c>
      <c r="AC54" s="13">
        <v>40.545000000000002</v>
      </c>
      <c r="AD54" s="13">
        <v>5.1807500000000006</v>
      </c>
      <c r="AE54" s="13">
        <v>0.22525000000000001</v>
      </c>
      <c r="AF54" s="13">
        <v>0.22525000000000001</v>
      </c>
      <c r="AG54" s="13">
        <v>0.45050000000000001</v>
      </c>
      <c r="AH54" s="13">
        <v>0.22525000000000001</v>
      </c>
      <c r="AI54" s="13">
        <v>0.22525000000000001</v>
      </c>
      <c r="AJ54" s="13">
        <v>16.218</v>
      </c>
      <c r="AK54" s="13">
        <v>36.265250000000002</v>
      </c>
      <c r="AL54" s="13">
        <v>7958.9835000000003</v>
      </c>
      <c r="AM54" s="13">
        <v>46488.446499999998</v>
      </c>
      <c r="AO54">
        <v>9</v>
      </c>
      <c r="AP54" s="13">
        <f t="shared" si="1"/>
        <v>1397.3715</v>
      </c>
      <c r="AQ54" s="13">
        <f t="shared" si="2"/>
        <v>1636.0835000000002</v>
      </c>
      <c r="AR54" s="13">
        <f t="shared" si="3"/>
        <v>12.1105</v>
      </c>
      <c r="AS54" s="13">
        <f t="shared" si="4"/>
        <v>30.673749999999998</v>
      </c>
      <c r="AT54" s="13">
        <f t="shared" si="5"/>
        <v>0.92749999999999999</v>
      </c>
      <c r="AU54" s="13">
        <f t="shared" si="6"/>
        <v>32.104750000000003</v>
      </c>
      <c r="AV54" s="13">
        <f t="shared" si="7"/>
        <v>1.2189999999999999</v>
      </c>
      <c r="AW54" s="13">
        <f t="shared" si="8"/>
        <v>1011.876</v>
      </c>
      <c r="AX54" s="13">
        <f t="shared" si="9"/>
        <v>42.664999999999999</v>
      </c>
      <c r="AY54" s="13">
        <f t="shared" si="10"/>
        <v>8077.5974999999999</v>
      </c>
      <c r="AZ54" s="13">
        <f t="shared" si="11"/>
        <v>51247.396000000001</v>
      </c>
    </row>
    <row r="55" spans="2:52" x14ac:dyDescent="0.3">
      <c r="B55">
        <v>10</v>
      </c>
      <c r="C55" s="13">
        <f>'time period'!D54*'Factoring table'!$H$9</f>
        <v>6.1612499999999999</v>
      </c>
      <c r="D55" s="13">
        <f>'time period'!E54*'Factoring table'!$H$9</f>
        <v>0.59624999999999995</v>
      </c>
      <c r="E55" s="13">
        <f>'time period'!F54*'Factoring table'!$H$9</f>
        <v>3.9750000000000001E-2</v>
      </c>
      <c r="F55" s="13">
        <f>'time period'!G54*'Factoring table'!$H$9</f>
        <v>3.9750000000000001E-2</v>
      </c>
      <c r="G55" s="13">
        <f>'time period'!H54*'Factoring table'!$H$9</f>
        <v>3.9750000000000001E-2</v>
      </c>
      <c r="H55" s="13">
        <f>'time period'!I54*'Factoring table'!$H$9</f>
        <v>3.9750000000000001E-2</v>
      </c>
      <c r="I55" s="13">
        <f>'time period'!J54*'Factoring table'!$H$9</f>
        <v>3.9750000000000001E-2</v>
      </c>
      <c r="J55" s="13">
        <f>'time period'!K54*'Factoring table'!$H$9</f>
        <v>0</v>
      </c>
      <c r="K55" s="13">
        <f>'time period'!L54*'Factoring table'!$H$9</f>
        <v>1404.5264999999999</v>
      </c>
      <c r="L55" s="13">
        <f>'time period'!M54*'Factoring table'!$H$9</f>
        <v>9475.3267500000002</v>
      </c>
      <c r="M55" s="13">
        <f>'time period'!N54*'Factoring table'!$H$9</f>
        <v>343.87725000000006</v>
      </c>
      <c r="O55">
        <v>10</v>
      </c>
      <c r="P55" s="13">
        <f>'time period'!D54*'Factoring table'!$H$10</f>
        <v>34.91375</v>
      </c>
      <c r="Q55" s="13">
        <f>'time period'!E54*'Factoring table'!$H$10</f>
        <v>3.3787500000000001</v>
      </c>
      <c r="R55" s="13">
        <f>'time period'!F54*'Factoring table'!$H$10</f>
        <v>0.22525000000000001</v>
      </c>
      <c r="S55" s="13">
        <f>'time period'!G54*'Factoring table'!$H$10</f>
        <v>0.22525000000000001</v>
      </c>
      <c r="T55" s="13">
        <f>'time period'!H54*'Factoring table'!$H$10</f>
        <v>0.22525000000000001</v>
      </c>
      <c r="U55" s="13">
        <f>'time period'!I54*'Factoring table'!$H$10</f>
        <v>0.22525000000000001</v>
      </c>
      <c r="V55" s="13">
        <f>'time period'!J54*'Factoring table'!$H$10</f>
        <v>0.22525000000000001</v>
      </c>
      <c r="W55" s="13">
        <f>'time period'!K54*'Factoring table'!$H$10</f>
        <v>0</v>
      </c>
      <c r="X55" s="13">
        <f>'time period'!L54*'Factoring table'!$H$10</f>
        <v>7958.9835000000003</v>
      </c>
      <c r="Y55" s="13">
        <f>'time period'!M54*'Factoring table'!$H$10</f>
        <v>53693.518250000001</v>
      </c>
      <c r="Z55" s="13">
        <f>'time period'!N54*'Factoring table'!$H$10</f>
        <v>1948.6377500000003</v>
      </c>
      <c r="AB55">
        <v>10</v>
      </c>
      <c r="AC55" s="13">
        <v>0</v>
      </c>
      <c r="AD55" s="13">
        <v>0.22525000000000001</v>
      </c>
      <c r="AE55" s="13">
        <v>0.22525000000000001</v>
      </c>
      <c r="AF55" s="13">
        <v>0.22525000000000001</v>
      </c>
      <c r="AG55" s="13">
        <v>0.22525000000000001</v>
      </c>
      <c r="AH55" s="13">
        <v>0.22525000000000001</v>
      </c>
      <c r="AI55" s="13">
        <v>0.22525000000000001</v>
      </c>
      <c r="AJ55" s="13">
        <v>0.22525000000000001</v>
      </c>
      <c r="AK55" s="13">
        <v>672.14599999999996</v>
      </c>
      <c r="AL55" s="13">
        <v>53693.518250000001</v>
      </c>
      <c r="AM55" s="13">
        <v>193.03925000000001</v>
      </c>
      <c r="AO55">
        <v>10</v>
      </c>
      <c r="AP55" s="13">
        <f t="shared" si="1"/>
        <v>6.1612499999999999</v>
      </c>
      <c r="AQ55" s="13">
        <f t="shared" si="2"/>
        <v>0.8214999999999999</v>
      </c>
      <c r="AR55" s="13">
        <f t="shared" si="3"/>
        <v>0.26500000000000001</v>
      </c>
      <c r="AS55" s="13">
        <f t="shared" si="4"/>
        <v>0.26500000000000001</v>
      </c>
      <c r="AT55" s="13">
        <f t="shared" si="5"/>
        <v>0.26500000000000001</v>
      </c>
      <c r="AU55" s="13">
        <f t="shared" si="6"/>
        <v>0.26500000000000001</v>
      </c>
      <c r="AV55" s="13">
        <f t="shared" si="7"/>
        <v>0.26500000000000001</v>
      </c>
      <c r="AW55" s="13">
        <f t="shared" si="8"/>
        <v>0.22525000000000001</v>
      </c>
      <c r="AX55" s="13">
        <f t="shared" si="9"/>
        <v>2076.6724999999997</v>
      </c>
      <c r="AY55" s="13">
        <f t="shared" si="10"/>
        <v>63168.845000000001</v>
      </c>
      <c r="AZ55" s="13">
        <f t="shared" si="11"/>
        <v>536.91650000000004</v>
      </c>
    </row>
    <row r="56" spans="2:52" x14ac:dyDescent="0.3">
      <c r="B56">
        <v>11</v>
      </c>
      <c r="C56" s="13">
        <f>'time period'!D55*'Factoring table'!$H$9</f>
        <v>1562.3340000000001</v>
      </c>
      <c r="D56" s="13">
        <f>'time period'!E55*'Factoring table'!$H$9</f>
        <v>3.0209999999999999</v>
      </c>
      <c r="E56" s="13">
        <f>'time period'!F55*'Factoring table'!$H$9</f>
        <v>0</v>
      </c>
      <c r="F56" s="13">
        <f>'time period'!G55*'Factoring table'!$H$9</f>
        <v>7.9500000000000001E-2</v>
      </c>
      <c r="G56" s="13">
        <f>'time period'!H55*'Factoring table'!$H$9</f>
        <v>0</v>
      </c>
      <c r="H56" s="13">
        <f>'time period'!I55*'Factoring table'!$H$9</f>
        <v>0.19875000000000001</v>
      </c>
      <c r="I56" s="13">
        <f>'time period'!J55*'Factoring table'!$H$9</f>
        <v>0</v>
      </c>
      <c r="J56" s="13">
        <f>'time period'!K55*'Factoring table'!$H$9</f>
        <v>3.53775</v>
      </c>
      <c r="K56" s="13">
        <f>'time period'!L55*'Factoring table'!$H$9</f>
        <v>8203.843499999999</v>
      </c>
      <c r="L56" s="13">
        <f>'time period'!M55*'Factoring table'!$H$9</f>
        <v>34.065750000000001</v>
      </c>
      <c r="M56" s="13">
        <f>'time period'!N55*'Factoring table'!$H$9</f>
        <v>4483.7602500000003</v>
      </c>
      <c r="O56">
        <v>11</v>
      </c>
      <c r="P56" s="13">
        <f>'time period'!D55*'Factoring table'!$H$10</f>
        <v>8853.2260000000006</v>
      </c>
      <c r="Q56" s="13">
        <f>'time period'!E55*'Factoring table'!$H$10</f>
        <v>17.119</v>
      </c>
      <c r="R56" s="13">
        <f>'time period'!F55*'Factoring table'!$H$10</f>
        <v>0</v>
      </c>
      <c r="S56" s="13">
        <f>'time period'!G55*'Factoring table'!$H$10</f>
        <v>0.45050000000000001</v>
      </c>
      <c r="T56" s="13">
        <f>'time period'!H55*'Factoring table'!$H$10</f>
        <v>0</v>
      </c>
      <c r="U56" s="13">
        <f>'time period'!I55*'Factoring table'!$H$10</f>
        <v>1.1262500000000002</v>
      </c>
      <c r="V56" s="13">
        <f>'time period'!J55*'Factoring table'!$H$10</f>
        <v>0</v>
      </c>
      <c r="W56" s="13">
        <f>'time period'!K55*'Factoring table'!$H$10</f>
        <v>20.047250000000002</v>
      </c>
      <c r="X56" s="13">
        <f>'time period'!L55*'Factoring table'!$H$10</f>
        <v>46488.446499999998</v>
      </c>
      <c r="Y56" s="13">
        <f>'time period'!M55*'Factoring table'!$H$10</f>
        <v>193.03925000000001</v>
      </c>
      <c r="Z56" s="13">
        <f>'time period'!N55*'Factoring table'!$H$10</f>
        <v>25407.974750000001</v>
      </c>
      <c r="AB56">
        <v>11</v>
      </c>
      <c r="AC56" s="13">
        <v>158.80125000000001</v>
      </c>
      <c r="AD56" s="13">
        <v>0.22525000000000001</v>
      </c>
      <c r="AE56" s="13">
        <v>0.22525000000000001</v>
      </c>
      <c r="AF56" s="13">
        <v>0</v>
      </c>
      <c r="AG56" s="13">
        <v>0</v>
      </c>
      <c r="AH56" s="13">
        <v>0</v>
      </c>
      <c r="AI56" s="13">
        <v>0</v>
      </c>
      <c r="AJ56" s="13">
        <v>3.3787500000000001</v>
      </c>
      <c r="AK56" s="13">
        <v>26967.380499999999</v>
      </c>
      <c r="AL56" s="13">
        <v>1948.6377500000003</v>
      </c>
      <c r="AM56" s="13">
        <v>25407.974750000001</v>
      </c>
      <c r="AO56">
        <v>11</v>
      </c>
      <c r="AP56" s="13">
        <f t="shared" si="1"/>
        <v>1721.13525</v>
      </c>
      <c r="AQ56" s="13">
        <f t="shared" si="2"/>
        <v>3.2462499999999999</v>
      </c>
      <c r="AR56" s="13">
        <f t="shared" si="3"/>
        <v>0.22525000000000001</v>
      </c>
      <c r="AS56" s="13">
        <f t="shared" si="4"/>
        <v>7.9500000000000001E-2</v>
      </c>
      <c r="AT56" s="13">
        <f t="shared" si="5"/>
        <v>0</v>
      </c>
      <c r="AU56" s="13">
        <f t="shared" si="6"/>
        <v>0.19875000000000001</v>
      </c>
      <c r="AV56" s="13">
        <f t="shared" si="7"/>
        <v>0</v>
      </c>
      <c r="AW56" s="13">
        <f t="shared" si="8"/>
        <v>6.9165000000000001</v>
      </c>
      <c r="AX56" s="13">
        <f t="shared" si="9"/>
        <v>35171.224000000002</v>
      </c>
      <c r="AY56" s="13">
        <f t="shared" si="10"/>
        <v>1982.7035000000003</v>
      </c>
      <c r="AZ56" s="13">
        <f t="shared" si="11"/>
        <v>29891.735000000001</v>
      </c>
    </row>
    <row r="65" spans="3:3" x14ac:dyDescent="0.3">
      <c r="C65" s="1">
        <f>SUM(C49:M59,C34:M44,P34:Z44,C19:M29,P19:Z29,C4:M14,P4:Z14)</f>
        <v>7632733.1087500043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5665-8197-4AB4-BE30-BB4F5B05DBAA}">
  <dimension ref="B2:AZ65"/>
  <sheetViews>
    <sheetView workbookViewId="0">
      <selection activeCell="C4" sqref="C4"/>
    </sheetView>
  </sheetViews>
  <sheetFormatPr defaultRowHeight="14.4" x14ac:dyDescent="0.3"/>
  <cols>
    <col min="2" max="2" width="9.88671875" bestFit="1" customWidth="1"/>
    <col min="3" max="3" width="10.5546875" bestFit="1" customWidth="1"/>
    <col min="15" max="15" width="9.88671875" bestFit="1" customWidth="1"/>
    <col min="16" max="16" width="10.5546875" bestFit="1" customWidth="1"/>
    <col min="28" max="28" width="9.88671875" bestFit="1" customWidth="1"/>
    <col min="29" max="29" width="10" bestFit="1" customWidth="1"/>
    <col min="30" max="39" width="9.109375" bestFit="1" customWidth="1"/>
  </cols>
  <sheetData>
    <row r="2" spans="2:52" ht="15" thickBot="1" x14ac:dyDescent="0.35">
      <c r="B2" t="s">
        <v>16</v>
      </c>
      <c r="O2" t="s">
        <v>22</v>
      </c>
      <c r="AB2" t="s">
        <v>23</v>
      </c>
      <c r="AO2" t="s">
        <v>24</v>
      </c>
    </row>
    <row r="3" spans="2:52" ht="15" thickBot="1" x14ac:dyDescent="0.35">
      <c r="B3" s="12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O3" s="12" t="s">
        <v>9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B3" s="12" t="s">
        <v>9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O3" s="12" t="s">
        <v>9</v>
      </c>
      <c r="AP3">
        <v>1</v>
      </c>
      <c r="AQ3">
        <v>2</v>
      </c>
      <c r="AR3">
        <v>3</v>
      </c>
      <c r="AS3">
        <v>4</v>
      </c>
      <c r="AT3">
        <v>5</v>
      </c>
      <c r="AU3">
        <v>6</v>
      </c>
      <c r="AV3">
        <v>7</v>
      </c>
      <c r="AW3">
        <v>8</v>
      </c>
      <c r="AX3">
        <v>9</v>
      </c>
      <c r="AY3">
        <v>10</v>
      </c>
      <c r="AZ3">
        <v>11</v>
      </c>
    </row>
    <row r="4" spans="2:52" x14ac:dyDescent="0.3">
      <c r="B4">
        <v>1</v>
      </c>
      <c r="C4" s="13">
        <f>'time period'!Q3*'Factoring table'!$B$9</f>
        <v>156146.81599999999</v>
      </c>
      <c r="D4" s="13">
        <f>'time period'!R3*'Factoring table'!$B$9</f>
        <v>3449.5860000000002</v>
      </c>
      <c r="E4" s="13">
        <f>'time period'!S3*'Factoring table'!$B$9</f>
        <v>0.40250000000000002</v>
      </c>
      <c r="F4" s="13">
        <f>'time period'!T3*'Factoring table'!$B$9</f>
        <v>22.54</v>
      </c>
      <c r="G4" s="13">
        <f>'time period'!U3*'Factoring table'!$B$9</f>
        <v>0.5635</v>
      </c>
      <c r="H4" s="13">
        <f>'time period'!V3*'Factoring table'!$B$9</f>
        <v>81.948999999999998</v>
      </c>
      <c r="I4" s="13">
        <f>'time period'!W3*'Factoring table'!$B$9</f>
        <v>0.24149999999999999</v>
      </c>
      <c r="J4" s="13">
        <f>'time period'!X3*'Factoring table'!$B$9</f>
        <v>18.676000000000002</v>
      </c>
      <c r="K4" s="13">
        <f>'time period'!Y3*'Factoring table'!$B$9</f>
        <v>2.415</v>
      </c>
      <c r="L4" s="13">
        <f>'time period'!Z3*'Factoring table'!$B$9</f>
        <v>0</v>
      </c>
      <c r="M4" s="13">
        <f>'time period'!AA3*'Factoring table'!$B$9</f>
        <v>10.0625</v>
      </c>
      <c r="O4">
        <v>1</v>
      </c>
      <c r="P4" s="13">
        <f>'time period'!Q3*'Factoring table'!$B$10</f>
        <v>156146.81599999999</v>
      </c>
      <c r="Q4" s="13">
        <f>'time period'!R3*'Factoring table'!$B$10</f>
        <v>3449.5860000000002</v>
      </c>
      <c r="R4" s="13">
        <f>'time period'!S3*'Factoring table'!$B$10</f>
        <v>0.40250000000000002</v>
      </c>
      <c r="S4" s="13">
        <f>'time period'!T3*'Factoring table'!$B$10</f>
        <v>22.54</v>
      </c>
      <c r="T4" s="13">
        <f>'time period'!U3*'Factoring table'!$B$10</f>
        <v>0.5635</v>
      </c>
      <c r="U4" s="13">
        <f>'time period'!V3*'Factoring table'!$B$10</f>
        <v>81.948999999999998</v>
      </c>
      <c r="V4" s="13">
        <f>'time period'!W3*'Factoring table'!$B$10</f>
        <v>0.24149999999999999</v>
      </c>
      <c r="W4" s="13">
        <f>'time period'!X3*'Factoring table'!$B$10</f>
        <v>18.676000000000002</v>
      </c>
      <c r="X4" s="13">
        <f>'time period'!Y3*'Factoring table'!$B$10</f>
        <v>2.415</v>
      </c>
      <c r="Y4" s="13">
        <f>'time period'!Z3*'Factoring table'!$B$10</f>
        <v>0</v>
      </c>
      <c r="Z4" s="13">
        <f>'time period'!AA3*'Factoring table'!$B$10</f>
        <v>10.0625</v>
      </c>
      <c r="AB4">
        <v>1</v>
      </c>
      <c r="AC4" s="13">
        <f t="array" ref="AC4:AM14">TRANSPOSE(P4:Z14)</f>
        <v>156146.81599999999</v>
      </c>
      <c r="AD4" s="13">
        <v>373.35900000000004</v>
      </c>
      <c r="AE4" s="13">
        <v>1.9319999999999999</v>
      </c>
      <c r="AF4" s="13">
        <v>8.5329999999999995</v>
      </c>
      <c r="AG4" s="13">
        <v>4.5884999999999998</v>
      </c>
      <c r="AH4" s="13">
        <v>0.32200000000000001</v>
      </c>
      <c r="AI4" s="13">
        <v>0.161</v>
      </c>
      <c r="AJ4" s="13">
        <v>397.67</v>
      </c>
      <c r="AK4" s="13">
        <v>431.07749999999999</v>
      </c>
      <c r="AL4" s="13">
        <v>1.6905000000000001</v>
      </c>
      <c r="AM4" s="13">
        <v>496.202</v>
      </c>
      <c r="AO4">
        <v>1</v>
      </c>
      <c r="AP4" s="13">
        <f>AC4+C4</f>
        <v>312293.63199999998</v>
      </c>
      <c r="AQ4" s="13">
        <f t="shared" ref="AQ4:AZ14" si="0">AD4+D4</f>
        <v>3822.9450000000002</v>
      </c>
      <c r="AR4" s="13">
        <f t="shared" si="0"/>
        <v>2.3344999999999998</v>
      </c>
      <c r="AS4" s="13">
        <f t="shared" si="0"/>
        <v>31.073</v>
      </c>
      <c r="AT4" s="13">
        <f t="shared" si="0"/>
        <v>5.1520000000000001</v>
      </c>
      <c r="AU4" s="13">
        <f t="shared" si="0"/>
        <v>82.271000000000001</v>
      </c>
      <c r="AV4" s="13">
        <f t="shared" si="0"/>
        <v>0.40249999999999997</v>
      </c>
      <c r="AW4" s="13">
        <f t="shared" si="0"/>
        <v>416.346</v>
      </c>
      <c r="AX4" s="13">
        <f t="shared" si="0"/>
        <v>433.49250000000001</v>
      </c>
      <c r="AY4" s="13">
        <f t="shared" si="0"/>
        <v>1.6905000000000001</v>
      </c>
      <c r="AZ4" s="13">
        <f t="shared" si="0"/>
        <v>506.2645</v>
      </c>
    </row>
    <row r="5" spans="2:52" x14ac:dyDescent="0.3">
      <c r="B5">
        <v>2</v>
      </c>
      <c r="C5" s="13">
        <f>'time period'!Q4*'Factoring table'!$B$9</f>
        <v>373.35900000000004</v>
      </c>
      <c r="D5" s="13">
        <f>'time period'!R4*'Factoring table'!$B$9</f>
        <v>24963.291499999999</v>
      </c>
      <c r="E5" s="13">
        <f>'time period'!S4*'Factoring table'!$B$9</f>
        <v>2.093</v>
      </c>
      <c r="F5" s="13">
        <f>'time period'!T4*'Factoring table'!$B$9</f>
        <v>2261.4865</v>
      </c>
      <c r="G5" s="13">
        <f>'time period'!U4*'Factoring table'!$B$9</f>
        <v>2.8980000000000001</v>
      </c>
      <c r="H5" s="13">
        <f>'time period'!V4*'Factoring table'!$B$9</f>
        <v>80.338999999999999</v>
      </c>
      <c r="I5" s="13">
        <f>'time period'!W4*'Factoring table'!$B$9</f>
        <v>2.7370000000000001</v>
      </c>
      <c r="J5" s="13">
        <f>'time period'!X4*'Factoring table'!$B$9</f>
        <v>49.427</v>
      </c>
      <c r="K5" s="13">
        <f>'time period'!Y4*'Factoring table'!$B$9</f>
        <v>0.161</v>
      </c>
      <c r="L5" s="13">
        <f>'time period'!Z4*'Factoring table'!$B$9</f>
        <v>0</v>
      </c>
      <c r="M5" s="13">
        <f>'time period'!AA4*'Factoring table'!$B$9</f>
        <v>0</v>
      </c>
      <c r="O5">
        <v>2</v>
      </c>
      <c r="P5" s="13">
        <f>'time period'!Q4*'Factoring table'!$B$10</f>
        <v>373.35900000000004</v>
      </c>
      <c r="Q5" s="13">
        <f>'time period'!R4*'Factoring table'!$B$10</f>
        <v>24963.291499999999</v>
      </c>
      <c r="R5" s="13">
        <f>'time period'!S4*'Factoring table'!$B$10</f>
        <v>2.093</v>
      </c>
      <c r="S5" s="13">
        <f>'time period'!T4*'Factoring table'!$B$10</f>
        <v>2261.4865</v>
      </c>
      <c r="T5" s="13">
        <f>'time period'!U4*'Factoring table'!$B$10</f>
        <v>2.8980000000000001</v>
      </c>
      <c r="U5" s="13">
        <f>'time period'!V4*'Factoring table'!$B$10</f>
        <v>80.338999999999999</v>
      </c>
      <c r="V5" s="13">
        <f>'time period'!W4*'Factoring table'!$B$10</f>
        <v>2.7370000000000001</v>
      </c>
      <c r="W5" s="13">
        <f>'time period'!X4*'Factoring table'!$B$10</f>
        <v>49.427</v>
      </c>
      <c r="X5" s="13">
        <f>'time period'!Y4*'Factoring table'!$B$10</f>
        <v>0.161</v>
      </c>
      <c r="Y5" s="13">
        <f>'time period'!Z4*'Factoring table'!$B$10</f>
        <v>0</v>
      </c>
      <c r="Z5" s="13">
        <f>'time period'!AA4*'Factoring table'!$B$10</f>
        <v>0</v>
      </c>
      <c r="AB5">
        <v>2</v>
      </c>
      <c r="AC5" s="13">
        <v>3449.5860000000002</v>
      </c>
      <c r="AD5" s="13">
        <v>24963.291499999999</v>
      </c>
      <c r="AE5" s="13">
        <v>151.018</v>
      </c>
      <c r="AF5" s="13">
        <v>5771.2865000000002</v>
      </c>
      <c r="AG5" s="13">
        <v>381.81150000000002</v>
      </c>
      <c r="AH5" s="13">
        <v>3.6225000000000001</v>
      </c>
      <c r="AI5" s="13">
        <v>21.091000000000001</v>
      </c>
      <c r="AJ5" s="13">
        <v>4297.8950000000004</v>
      </c>
      <c r="AK5" s="13">
        <v>524.53800000000001</v>
      </c>
      <c r="AL5" s="13">
        <v>0.161</v>
      </c>
      <c r="AM5" s="13">
        <v>1.2075</v>
      </c>
      <c r="AO5">
        <v>2</v>
      </c>
      <c r="AP5" s="13">
        <f t="shared" ref="AP5:AP14" si="1">AC5+C5</f>
        <v>3822.9450000000002</v>
      </c>
      <c r="AQ5" s="13">
        <f t="shared" si="0"/>
        <v>49926.582999999999</v>
      </c>
      <c r="AR5" s="13">
        <f t="shared" si="0"/>
        <v>153.11099999999999</v>
      </c>
      <c r="AS5" s="13">
        <f t="shared" si="0"/>
        <v>8032.7730000000001</v>
      </c>
      <c r="AT5" s="13">
        <f t="shared" si="0"/>
        <v>384.70950000000005</v>
      </c>
      <c r="AU5" s="13">
        <f t="shared" si="0"/>
        <v>83.961500000000001</v>
      </c>
      <c r="AV5" s="13">
        <f t="shared" si="0"/>
        <v>23.828000000000003</v>
      </c>
      <c r="AW5" s="13">
        <f t="shared" si="0"/>
        <v>4347.3220000000001</v>
      </c>
      <c r="AX5" s="13">
        <f t="shared" si="0"/>
        <v>524.69899999999996</v>
      </c>
      <c r="AY5" s="13">
        <f t="shared" si="0"/>
        <v>0.161</v>
      </c>
      <c r="AZ5" s="13">
        <f t="shared" si="0"/>
        <v>1.2075</v>
      </c>
    </row>
    <row r="6" spans="2:52" x14ac:dyDescent="0.3">
      <c r="B6">
        <v>3</v>
      </c>
      <c r="C6" s="13">
        <f>'time period'!Q5*'Factoring table'!$B$9</f>
        <v>1.9319999999999999</v>
      </c>
      <c r="D6" s="13">
        <f>'time period'!R5*'Factoring table'!$B$9</f>
        <v>151.018</v>
      </c>
      <c r="E6" s="13">
        <f>'time period'!S5*'Factoring table'!$B$9</f>
        <v>803.47050000000002</v>
      </c>
      <c r="F6" s="13">
        <f>'time period'!T5*'Factoring table'!$B$9</f>
        <v>15.778</v>
      </c>
      <c r="G6" s="13">
        <f>'time period'!U5*'Factoring table'!$B$9</f>
        <v>831.32349999999997</v>
      </c>
      <c r="H6" s="13">
        <f>'time period'!V5*'Factoring table'!$B$9</f>
        <v>0</v>
      </c>
      <c r="I6" s="13">
        <f>'time period'!W5*'Factoring table'!$B$9</f>
        <v>8.0500000000000002E-2</v>
      </c>
      <c r="J6" s="13">
        <f>'time period'!X5*'Factoring table'!$B$9</f>
        <v>251.482</v>
      </c>
      <c r="K6" s="13">
        <f>'time period'!Y5*'Factoring table'!$B$9</f>
        <v>0</v>
      </c>
      <c r="L6" s="13">
        <f>'time period'!Z5*'Factoring table'!$B$9</f>
        <v>0</v>
      </c>
      <c r="M6" s="13">
        <f>'time period'!AA5*'Factoring table'!$B$9</f>
        <v>0</v>
      </c>
      <c r="O6">
        <v>3</v>
      </c>
      <c r="P6" s="13">
        <f>'time period'!Q5*'Factoring table'!$B$10</f>
        <v>1.9319999999999999</v>
      </c>
      <c r="Q6" s="13">
        <f>'time period'!R5*'Factoring table'!$B$10</f>
        <v>151.018</v>
      </c>
      <c r="R6" s="13">
        <f>'time period'!S5*'Factoring table'!$B$10</f>
        <v>803.47050000000002</v>
      </c>
      <c r="S6" s="13">
        <f>'time period'!T5*'Factoring table'!$B$10</f>
        <v>15.778</v>
      </c>
      <c r="T6" s="13">
        <f>'time period'!U5*'Factoring table'!$B$10</f>
        <v>831.32349999999997</v>
      </c>
      <c r="U6" s="13">
        <f>'time period'!V5*'Factoring table'!$B$10</f>
        <v>0</v>
      </c>
      <c r="V6" s="13">
        <f>'time period'!W5*'Factoring table'!$B$10</f>
        <v>8.0500000000000002E-2</v>
      </c>
      <c r="W6" s="13">
        <f>'time period'!X5*'Factoring table'!$B$10</f>
        <v>251.482</v>
      </c>
      <c r="X6" s="13">
        <f>'time period'!Y5*'Factoring table'!$B$10</f>
        <v>0</v>
      </c>
      <c r="Y6" s="13">
        <f>'time period'!Z5*'Factoring table'!$B$10</f>
        <v>0</v>
      </c>
      <c r="Z6" s="13">
        <f>'time period'!AA5*'Factoring table'!$B$10</f>
        <v>0</v>
      </c>
      <c r="AB6">
        <v>3</v>
      </c>
      <c r="AC6" s="13">
        <v>0.40250000000000002</v>
      </c>
      <c r="AD6" s="13">
        <v>2.093</v>
      </c>
      <c r="AE6" s="13">
        <v>803.47050000000002</v>
      </c>
      <c r="AF6" s="13">
        <v>0.32200000000000001</v>
      </c>
      <c r="AG6" s="13">
        <v>1626.5830000000001</v>
      </c>
      <c r="AH6" s="13">
        <v>0</v>
      </c>
      <c r="AI6" s="13">
        <v>0</v>
      </c>
      <c r="AJ6" s="13">
        <v>623.79449999999997</v>
      </c>
      <c r="AK6" s="13">
        <v>4.1055000000000001</v>
      </c>
      <c r="AL6" s="13">
        <v>0</v>
      </c>
      <c r="AM6" s="13">
        <v>8.0500000000000002E-2</v>
      </c>
      <c r="AO6">
        <v>3</v>
      </c>
      <c r="AP6" s="13">
        <f t="shared" si="1"/>
        <v>2.3344999999999998</v>
      </c>
      <c r="AQ6" s="13">
        <f t="shared" si="0"/>
        <v>153.11099999999999</v>
      </c>
      <c r="AR6" s="13">
        <f t="shared" si="0"/>
        <v>1606.941</v>
      </c>
      <c r="AS6" s="13">
        <f t="shared" si="0"/>
        <v>16.100000000000001</v>
      </c>
      <c r="AT6" s="13">
        <f t="shared" si="0"/>
        <v>2457.9065000000001</v>
      </c>
      <c r="AU6" s="13">
        <f t="shared" si="0"/>
        <v>0</v>
      </c>
      <c r="AV6" s="13">
        <f t="shared" si="0"/>
        <v>8.0500000000000002E-2</v>
      </c>
      <c r="AW6" s="13">
        <f t="shared" si="0"/>
        <v>875.27649999999994</v>
      </c>
      <c r="AX6" s="13">
        <f t="shared" si="0"/>
        <v>4.1055000000000001</v>
      </c>
      <c r="AY6" s="13">
        <f t="shared" si="0"/>
        <v>0</v>
      </c>
      <c r="AZ6" s="13">
        <f t="shared" si="0"/>
        <v>8.0500000000000002E-2</v>
      </c>
    </row>
    <row r="7" spans="2:52" x14ac:dyDescent="0.3">
      <c r="B7">
        <v>4</v>
      </c>
      <c r="C7" s="13">
        <f>'time period'!Q6*'Factoring table'!$B$9</f>
        <v>8.5329999999999995</v>
      </c>
      <c r="D7" s="13">
        <f>'time period'!R6*'Factoring table'!$B$9</f>
        <v>5771.2865000000002</v>
      </c>
      <c r="E7" s="13">
        <f>'time period'!S6*'Factoring table'!$B$9</f>
        <v>0.32200000000000001</v>
      </c>
      <c r="F7" s="13">
        <f>'time period'!T6*'Factoring table'!$B$9</f>
        <v>4717.7025000000003</v>
      </c>
      <c r="G7" s="13">
        <f>'time period'!U6*'Factoring table'!$B$9</f>
        <v>11.189500000000001</v>
      </c>
      <c r="H7" s="13">
        <f>'time period'!V6*'Factoring table'!$B$9</f>
        <v>63.273000000000003</v>
      </c>
      <c r="I7" s="13">
        <f>'time period'!W6*'Factoring table'!$B$9</f>
        <v>3765.1460000000002</v>
      </c>
      <c r="J7" s="13">
        <f>'time period'!X6*'Factoring table'!$B$9</f>
        <v>1.127</v>
      </c>
      <c r="K7" s="13">
        <f>'time period'!Y6*'Factoring table'!$B$9</f>
        <v>0</v>
      </c>
      <c r="L7" s="13">
        <f>'time period'!Z6*'Factoring table'!$B$9</f>
        <v>0</v>
      </c>
      <c r="M7" s="13">
        <f>'time period'!AA6*'Factoring table'!$B$9</f>
        <v>8.0500000000000002E-2</v>
      </c>
      <c r="O7">
        <v>4</v>
      </c>
      <c r="P7" s="13">
        <f>'time period'!Q6*'Factoring table'!$B$10</f>
        <v>8.5329999999999995</v>
      </c>
      <c r="Q7" s="13">
        <f>'time period'!R6*'Factoring table'!$B$10</f>
        <v>5771.2865000000002</v>
      </c>
      <c r="R7" s="13">
        <f>'time period'!S6*'Factoring table'!$B$10</f>
        <v>0.32200000000000001</v>
      </c>
      <c r="S7" s="13">
        <f>'time period'!T6*'Factoring table'!$B$10</f>
        <v>4717.7025000000003</v>
      </c>
      <c r="T7" s="13">
        <f>'time period'!U6*'Factoring table'!$B$10</f>
        <v>11.189500000000001</v>
      </c>
      <c r="U7" s="13">
        <f>'time period'!V6*'Factoring table'!$B$10</f>
        <v>63.273000000000003</v>
      </c>
      <c r="V7" s="13">
        <f>'time period'!W6*'Factoring table'!$B$10</f>
        <v>3765.1460000000002</v>
      </c>
      <c r="W7" s="13">
        <f>'time period'!X6*'Factoring table'!$B$10</f>
        <v>1.127</v>
      </c>
      <c r="X7" s="13">
        <f>'time period'!Y6*'Factoring table'!$B$10</f>
        <v>0</v>
      </c>
      <c r="Y7" s="13">
        <f>'time period'!Z6*'Factoring table'!$B$10</f>
        <v>0</v>
      </c>
      <c r="Z7" s="13">
        <f>'time period'!AA6*'Factoring table'!$B$10</f>
        <v>8.0500000000000002E-2</v>
      </c>
      <c r="AB7">
        <v>4</v>
      </c>
      <c r="AC7" s="13">
        <v>22.54</v>
      </c>
      <c r="AD7" s="13">
        <v>2261.4865</v>
      </c>
      <c r="AE7" s="13">
        <v>15.778</v>
      </c>
      <c r="AF7" s="13">
        <v>4717.7025000000003</v>
      </c>
      <c r="AG7" s="13">
        <v>376.33750000000003</v>
      </c>
      <c r="AH7" s="13">
        <v>0.88550000000000006</v>
      </c>
      <c r="AI7" s="13">
        <v>5855.2480000000005</v>
      </c>
      <c r="AJ7" s="13">
        <v>25.76</v>
      </c>
      <c r="AK7" s="13">
        <v>9.338000000000001</v>
      </c>
      <c r="AL7" s="13">
        <v>0</v>
      </c>
      <c r="AM7" s="13">
        <v>0</v>
      </c>
      <c r="AO7">
        <v>4</v>
      </c>
      <c r="AP7" s="13">
        <f t="shared" si="1"/>
        <v>31.073</v>
      </c>
      <c r="AQ7" s="13">
        <f t="shared" si="0"/>
        <v>8032.7730000000001</v>
      </c>
      <c r="AR7" s="13">
        <f t="shared" si="0"/>
        <v>16.100000000000001</v>
      </c>
      <c r="AS7" s="13">
        <f t="shared" si="0"/>
        <v>9435.4050000000007</v>
      </c>
      <c r="AT7" s="13">
        <f t="shared" si="0"/>
        <v>387.52700000000004</v>
      </c>
      <c r="AU7" s="13">
        <f t="shared" si="0"/>
        <v>64.158500000000004</v>
      </c>
      <c r="AV7" s="13">
        <f t="shared" si="0"/>
        <v>9620.3940000000002</v>
      </c>
      <c r="AW7" s="13">
        <f t="shared" si="0"/>
        <v>26.887</v>
      </c>
      <c r="AX7" s="13">
        <f t="shared" si="0"/>
        <v>9.338000000000001</v>
      </c>
      <c r="AY7" s="13">
        <f t="shared" si="0"/>
        <v>0</v>
      </c>
      <c r="AZ7" s="13">
        <f t="shared" si="0"/>
        <v>8.0500000000000002E-2</v>
      </c>
    </row>
    <row r="8" spans="2:52" x14ac:dyDescent="0.3">
      <c r="B8">
        <v>5</v>
      </c>
      <c r="C8" s="13">
        <f>'time period'!Q7*'Factoring table'!$B$9</f>
        <v>4.5884999999999998</v>
      </c>
      <c r="D8" s="13">
        <f>'time period'!R7*'Factoring table'!$B$9</f>
        <v>381.81150000000002</v>
      </c>
      <c r="E8" s="13">
        <f>'time period'!S7*'Factoring table'!$B$9</f>
        <v>1626.5830000000001</v>
      </c>
      <c r="F8" s="13">
        <f>'time period'!T7*'Factoring table'!$B$9</f>
        <v>376.33750000000003</v>
      </c>
      <c r="G8" s="13">
        <f>'time period'!U7*'Factoring table'!$B$9</f>
        <v>616.38850000000002</v>
      </c>
      <c r="H8" s="13">
        <f>'time period'!V7*'Factoring table'!$B$9</f>
        <v>0.24149999999999999</v>
      </c>
      <c r="I8" s="13">
        <f>'time period'!W7*'Factoring table'!$B$9</f>
        <v>8.0500000000000002E-2</v>
      </c>
      <c r="J8" s="13">
        <f>'time period'!X7*'Factoring table'!$B$9</f>
        <v>228.459</v>
      </c>
      <c r="K8" s="13">
        <f>'time period'!Y7*'Factoring table'!$B$9</f>
        <v>0</v>
      </c>
      <c r="L8" s="13">
        <f>'time period'!Z7*'Factoring table'!$B$9</f>
        <v>0</v>
      </c>
      <c r="M8" s="13">
        <f>'time period'!AA7*'Factoring table'!$B$9</f>
        <v>8.0500000000000002E-2</v>
      </c>
      <c r="O8">
        <v>5</v>
      </c>
      <c r="P8" s="13">
        <f>'time period'!Q7*'Factoring table'!$B$10</f>
        <v>4.5884999999999998</v>
      </c>
      <c r="Q8" s="13">
        <f>'time period'!R7*'Factoring table'!$B$10</f>
        <v>381.81150000000002</v>
      </c>
      <c r="R8" s="13">
        <f>'time period'!S7*'Factoring table'!$B$10</f>
        <v>1626.5830000000001</v>
      </c>
      <c r="S8" s="13">
        <f>'time period'!T7*'Factoring table'!$B$10</f>
        <v>376.33750000000003</v>
      </c>
      <c r="T8" s="13">
        <f>'time period'!U7*'Factoring table'!$B$10</f>
        <v>616.38850000000002</v>
      </c>
      <c r="U8" s="13">
        <f>'time period'!V7*'Factoring table'!$B$10</f>
        <v>0.24149999999999999</v>
      </c>
      <c r="V8" s="13">
        <f>'time period'!W7*'Factoring table'!$B$10</f>
        <v>8.0500000000000002E-2</v>
      </c>
      <c r="W8" s="13">
        <f>'time period'!X7*'Factoring table'!$B$10</f>
        <v>228.459</v>
      </c>
      <c r="X8" s="13">
        <f>'time period'!Y7*'Factoring table'!$B$10</f>
        <v>0</v>
      </c>
      <c r="Y8" s="13">
        <f>'time period'!Z7*'Factoring table'!$B$10</f>
        <v>0</v>
      </c>
      <c r="Z8" s="13">
        <f>'time period'!AA7*'Factoring table'!$B$10</f>
        <v>8.0500000000000002E-2</v>
      </c>
      <c r="AB8">
        <v>5</v>
      </c>
      <c r="AC8" s="13">
        <v>0.5635</v>
      </c>
      <c r="AD8" s="13">
        <v>2.8980000000000001</v>
      </c>
      <c r="AE8" s="13">
        <v>831.32349999999997</v>
      </c>
      <c r="AF8" s="13">
        <v>11.189500000000001</v>
      </c>
      <c r="AG8" s="13">
        <v>616.38850000000002</v>
      </c>
      <c r="AH8" s="13">
        <v>0</v>
      </c>
      <c r="AI8" s="13">
        <v>0</v>
      </c>
      <c r="AJ8" s="13">
        <v>124.5335</v>
      </c>
      <c r="AK8" s="13">
        <v>8.0500000000000002E-2</v>
      </c>
      <c r="AL8" s="13">
        <v>0</v>
      </c>
      <c r="AM8" s="13">
        <v>8.0500000000000002E-2</v>
      </c>
      <c r="AO8">
        <v>5</v>
      </c>
      <c r="AP8" s="13">
        <f t="shared" si="1"/>
        <v>5.1520000000000001</v>
      </c>
      <c r="AQ8" s="13">
        <f t="shared" si="0"/>
        <v>384.70950000000005</v>
      </c>
      <c r="AR8" s="13">
        <f t="shared" si="0"/>
        <v>2457.9065000000001</v>
      </c>
      <c r="AS8" s="13">
        <f t="shared" si="0"/>
        <v>387.52700000000004</v>
      </c>
      <c r="AT8" s="13">
        <f t="shared" si="0"/>
        <v>1232.777</v>
      </c>
      <c r="AU8" s="13">
        <f t="shared" si="0"/>
        <v>0.24149999999999999</v>
      </c>
      <c r="AV8" s="13">
        <f t="shared" si="0"/>
        <v>8.0500000000000002E-2</v>
      </c>
      <c r="AW8" s="13">
        <f t="shared" si="0"/>
        <v>352.99250000000001</v>
      </c>
      <c r="AX8" s="13">
        <f t="shared" si="0"/>
        <v>8.0500000000000002E-2</v>
      </c>
      <c r="AY8" s="13">
        <f t="shared" si="0"/>
        <v>0</v>
      </c>
      <c r="AZ8" s="13">
        <f t="shared" si="0"/>
        <v>0.161</v>
      </c>
    </row>
    <row r="9" spans="2:52" x14ac:dyDescent="0.3">
      <c r="B9">
        <v>6</v>
      </c>
      <c r="C9" s="13">
        <f>'time period'!Q8*'Factoring table'!$B$9</f>
        <v>0.32200000000000001</v>
      </c>
      <c r="D9" s="13">
        <f>'time period'!R8*'Factoring table'!$B$9</f>
        <v>3.6225000000000001</v>
      </c>
      <c r="E9" s="13">
        <f>'time period'!S8*'Factoring table'!$B$9</f>
        <v>0</v>
      </c>
      <c r="F9" s="13">
        <f>'time period'!T8*'Factoring table'!$B$9</f>
        <v>0.88550000000000006</v>
      </c>
      <c r="G9" s="13">
        <f>'time period'!U8*'Factoring table'!$B$9</f>
        <v>0</v>
      </c>
      <c r="H9" s="13">
        <f>'time period'!V8*'Factoring table'!$B$9</f>
        <v>19942.909</v>
      </c>
      <c r="I9" s="13">
        <f>'time period'!W8*'Factoring table'!$B$9</f>
        <v>7.1645000000000003</v>
      </c>
      <c r="J9" s="13">
        <f>'time period'!X8*'Factoring table'!$B$9</f>
        <v>0</v>
      </c>
      <c r="K9" s="13">
        <f>'time period'!Y8*'Factoring table'!$B$9</f>
        <v>0</v>
      </c>
      <c r="L9" s="13">
        <f>'time period'!Z8*'Factoring table'!$B$9</f>
        <v>0</v>
      </c>
      <c r="M9" s="13">
        <f>'time period'!AA8*'Factoring table'!$B$9</f>
        <v>8.0500000000000002E-2</v>
      </c>
      <c r="O9">
        <v>6</v>
      </c>
      <c r="P9" s="13">
        <f>'time period'!Q8*'Factoring table'!$B$10</f>
        <v>0.32200000000000001</v>
      </c>
      <c r="Q9" s="13">
        <f>'time period'!R8*'Factoring table'!$B$10</f>
        <v>3.6225000000000001</v>
      </c>
      <c r="R9" s="13">
        <f>'time period'!S8*'Factoring table'!$B$10</f>
        <v>0</v>
      </c>
      <c r="S9" s="13">
        <f>'time period'!T8*'Factoring table'!$B$10</f>
        <v>0.88550000000000006</v>
      </c>
      <c r="T9" s="13">
        <f>'time period'!U8*'Factoring table'!$B$10</f>
        <v>0</v>
      </c>
      <c r="U9" s="13">
        <f>'time period'!V8*'Factoring table'!$B$10</f>
        <v>19942.909</v>
      </c>
      <c r="V9" s="13">
        <f>'time period'!W8*'Factoring table'!$B$10</f>
        <v>7.1645000000000003</v>
      </c>
      <c r="W9" s="13">
        <f>'time period'!X8*'Factoring table'!$B$10</f>
        <v>0</v>
      </c>
      <c r="X9" s="13">
        <f>'time period'!Y8*'Factoring table'!$B$10</f>
        <v>0</v>
      </c>
      <c r="Y9" s="13">
        <f>'time period'!Z8*'Factoring table'!$B$10</f>
        <v>0</v>
      </c>
      <c r="Z9" s="13">
        <f>'time period'!AA8*'Factoring table'!$B$10</f>
        <v>8.0500000000000002E-2</v>
      </c>
      <c r="AB9">
        <v>6</v>
      </c>
      <c r="AC9" s="13">
        <v>81.948999999999998</v>
      </c>
      <c r="AD9" s="13">
        <v>80.338999999999999</v>
      </c>
      <c r="AE9" s="13">
        <v>0</v>
      </c>
      <c r="AF9" s="13">
        <v>63.273000000000003</v>
      </c>
      <c r="AG9" s="13">
        <v>0.24149999999999999</v>
      </c>
      <c r="AH9" s="13">
        <v>19942.909</v>
      </c>
      <c r="AI9" s="13">
        <v>1033.1369999999999</v>
      </c>
      <c r="AJ9" s="13">
        <v>4.9910000000000005</v>
      </c>
      <c r="AK9" s="13">
        <v>10.7065</v>
      </c>
      <c r="AL9" s="13">
        <v>0</v>
      </c>
      <c r="AM9" s="13">
        <v>8.0500000000000002E-2</v>
      </c>
      <c r="AO9">
        <v>6</v>
      </c>
      <c r="AP9" s="13">
        <f t="shared" si="1"/>
        <v>82.271000000000001</v>
      </c>
      <c r="AQ9" s="13">
        <f t="shared" si="0"/>
        <v>83.961500000000001</v>
      </c>
      <c r="AR9" s="13">
        <f t="shared" si="0"/>
        <v>0</v>
      </c>
      <c r="AS9" s="13">
        <f t="shared" si="0"/>
        <v>64.158500000000004</v>
      </c>
      <c r="AT9" s="13">
        <f t="shared" si="0"/>
        <v>0.24149999999999999</v>
      </c>
      <c r="AU9" s="13">
        <f t="shared" si="0"/>
        <v>39885.817999999999</v>
      </c>
      <c r="AV9" s="13">
        <f t="shared" si="0"/>
        <v>1040.3015</v>
      </c>
      <c r="AW9" s="13">
        <f t="shared" si="0"/>
        <v>4.9910000000000005</v>
      </c>
      <c r="AX9" s="13">
        <f t="shared" si="0"/>
        <v>10.7065</v>
      </c>
      <c r="AY9" s="13">
        <f t="shared" si="0"/>
        <v>0</v>
      </c>
      <c r="AZ9" s="13">
        <f t="shared" si="0"/>
        <v>0.161</v>
      </c>
    </row>
    <row r="10" spans="2:52" x14ac:dyDescent="0.3">
      <c r="B10">
        <v>7</v>
      </c>
      <c r="C10" s="13">
        <f>'time period'!Q9*'Factoring table'!$B$9</f>
        <v>0.161</v>
      </c>
      <c r="D10" s="13">
        <f>'time period'!R9*'Factoring table'!$B$9</f>
        <v>21.091000000000001</v>
      </c>
      <c r="E10" s="13">
        <f>'time period'!S9*'Factoring table'!$B$9</f>
        <v>0</v>
      </c>
      <c r="F10" s="13">
        <f>'time period'!T9*'Factoring table'!$B$9</f>
        <v>5855.2480000000005</v>
      </c>
      <c r="G10" s="13">
        <f>'time period'!U9*'Factoring table'!$B$9</f>
        <v>0</v>
      </c>
      <c r="H10" s="13">
        <f>'time period'!V9*'Factoring table'!$B$9</f>
        <v>1033.1369999999999</v>
      </c>
      <c r="I10" s="13">
        <f>'time period'!W9*'Factoring table'!$B$9</f>
        <v>2111.837</v>
      </c>
      <c r="J10" s="13">
        <f>'time period'!X9*'Factoring table'!$B$9</f>
        <v>0</v>
      </c>
      <c r="K10" s="13">
        <f>'time period'!Y9*'Factoring table'!$B$9</f>
        <v>0</v>
      </c>
      <c r="L10" s="13">
        <f>'time period'!Z9*'Factoring table'!$B$9</f>
        <v>0</v>
      </c>
      <c r="M10" s="13">
        <f>'time period'!AA9*'Factoring table'!$B$9</f>
        <v>8.0500000000000002E-2</v>
      </c>
      <c r="O10">
        <v>7</v>
      </c>
      <c r="P10" s="13">
        <f>'time period'!Q9*'Factoring table'!$B$10</f>
        <v>0.161</v>
      </c>
      <c r="Q10" s="13">
        <f>'time period'!R9*'Factoring table'!$B$10</f>
        <v>21.091000000000001</v>
      </c>
      <c r="R10" s="13">
        <f>'time period'!S9*'Factoring table'!$B$10</f>
        <v>0</v>
      </c>
      <c r="S10" s="13">
        <f>'time period'!T9*'Factoring table'!$B$10</f>
        <v>5855.2480000000005</v>
      </c>
      <c r="T10" s="13">
        <f>'time period'!U9*'Factoring table'!$B$10</f>
        <v>0</v>
      </c>
      <c r="U10" s="13">
        <f>'time period'!V9*'Factoring table'!$B$10</f>
        <v>1033.1369999999999</v>
      </c>
      <c r="V10" s="13">
        <f>'time period'!W9*'Factoring table'!$B$10</f>
        <v>2111.837</v>
      </c>
      <c r="W10" s="13">
        <f>'time period'!X9*'Factoring table'!$B$10</f>
        <v>0</v>
      </c>
      <c r="X10" s="13">
        <f>'time period'!Y9*'Factoring table'!$B$10</f>
        <v>0</v>
      </c>
      <c r="Y10" s="13">
        <f>'time period'!Z9*'Factoring table'!$B$10</f>
        <v>0</v>
      </c>
      <c r="Z10" s="13">
        <f>'time period'!AA9*'Factoring table'!$B$10</f>
        <v>8.0500000000000002E-2</v>
      </c>
      <c r="AB10">
        <v>7</v>
      </c>
      <c r="AC10" s="13">
        <v>0.24149999999999999</v>
      </c>
      <c r="AD10" s="13">
        <v>2.7370000000000001</v>
      </c>
      <c r="AE10" s="13">
        <v>8.0500000000000002E-2</v>
      </c>
      <c r="AF10" s="13">
        <v>3765.1460000000002</v>
      </c>
      <c r="AG10" s="13">
        <v>8.0500000000000002E-2</v>
      </c>
      <c r="AH10" s="13">
        <v>7.1645000000000003</v>
      </c>
      <c r="AI10" s="13">
        <v>2111.837</v>
      </c>
      <c r="AJ10" s="13">
        <v>0.24149999999999999</v>
      </c>
      <c r="AK10" s="13">
        <v>0.161</v>
      </c>
      <c r="AL10" s="13">
        <v>0</v>
      </c>
      <c r="AM10" s="13">
        <v>0</v>
      </c>
      <c r="AO10">
        <v>7</v>
      </c>
      <c r="AP10" s="13">
        <f t="shared" si="1"/>
        <v>0.40249999999999997</v>
      </c>
      <c r="AQ10" s="13">
        <f t="shared" si="0"/>
        <v>23.828000000000003</v>
      </c>
      <c r="AR10" s="13">
        <f t="shared" si="0"/>
        <v>8.0500000000000002E-2</v>
      </c>
      <c r="AS10" s="13">
        <f t="shared" si="0"/>
        <v>9620.3940000000002</v>
      </c>
      <c r="AT10" s="13">
        <f t="shared" si="0"/>
        <v>8.0500000000000002E-2</v>
      </c>
      <c r="AU10" s="13">
        <f t="shared" si="0"/>
        <v>1040.3015</v>
      </c>
      <c r="AV10" s="13">
        <f t="shared" si="0"/>
        <v>4223.674</v>
      </c>
      <c r="AW10" s="13">
        <f t="shared" si="0"/>
        <v>0.24149999999999999</v>
      </c>
      <c r="AX10" s="13">
        <f t="shared" si="0"/>
        <v>0.161</v>
      </c>
      <c r="AY10" s="13">
        <f t="shared" si="0"/>
        <v>0</v>
      </c>
      <c r="AZ10" s="13">
        <f t="shared" si="0"/>
        <v>8.0500000000000002E-2</v>
      </c>
    </row>
    <row r="11" spans="2:52" x14ac:dyDescent="0.3">
      <c r="B11">
        <v>8</v>
      </c>
      <c r="C11" s="13">
        <f>'time period'!Q10*'Factoring table'!$B$9</f>
        <v>397.67</v>
      </c>
      <c r="D11" s="13">
        <f>'time period'!R10*'Factoring table'!$B$9</f>
        <v>4297.8950000000004</v>
      </c>
      <c r="E11" s="13">
        <f>'time period'!S10*'Factoring table'!$B$9</f>
        <v>623.79449999999997</v>
      </c>
      <c r="F11" s="13">
        <f>'time period'!T10*'Factoring table'!$B$9</f>
        <v>25.76</v>
      </c>
      <c r="G11" s="13">
        <f>'time period'!U10*'Factoring table'!$B$9</f>
        <v>124.5335</v>
      </c>
      <c r="H11" s="13">
        <f>'time period'!V10*'Factoring table'!$B$9</f>
        <v>4.9910000000000005</v>
      </c>
      <c r="I11" s="13">
        <f>'time period'!W10*'Factoring table'!$B$9</f>
        <v>0.24149999999999999</v>
      </c>
      <c r="J11" s="13">
        <f>'time period'!X10*'Factoring table'!$B$9</f>
        <v>13025.061</v>
      </c>
      <c r="K11" s="13">
        <f>'time period'!Y10*'Factoring table'!$B$9</f>
        <v>2.0125000000000002</v>
      </c>
      <c r="L11" s="13">
        <f>'time period'!Z10*'Factoring table'!$B$9</f>
        <v>0</v>
      </c>
      <c r="M11" s="13">
        <f>'time period'!AA10*'Factoring table'!$B$9</f>
        <v>8.0500000000000002E-2</v>
      </c>
      <c r="O11">
        <v>8</v>
      </c>
      <c r="P11" s="13">
        <f>'time period'!Q10*'Factoring table'!$B$10</f>
        <v>397.67</v>
      </c>
      <c r="Q11" s="13">
        <f>'time period'!R10*'Factoring table'!$B$10</f>
        <v>4297.8950000000004</v>
      </c>
      <c r="R11" s="13">
        <f>'time period'!S10*'Factoring table'!$B$10</f>
        <v>623.79449999999997</v>
      </c>
      <c r="S11" s="13">
        <f>'time period'!T10*'Factoring table'!$B$10</f>
        <v>25.76</v>
      </c>
      <c r="T11" s="13">
        <f>'time period'!U10*'Factoring table'!$B$10</f>
        <v>124.5335</v>
      </c>
      <c r="U11" s="13">
        <f>'time period'!V10*'Factoring table'!$B$10</f>
        <v>4.9910000000000005</v>
      </c>
      <c r="V11" s="13">
        <f>'time period'!W10*'Factoring table'!$B$10</f>
        <v>0.24149999999999999</v>
      </c>
      <c r="W11" s="13">
        <f>'time period'!X10*'Factoring table'!$B$10</f>
        <v>13025.061</v>
      </c>
      <c r="X11" s="13">
        <f>'time period'!Y10*'Factoring table'!$B$10</f>
        <v>2.0125000000000002</v>
      </c>
      <c r="Y11" s="13">
        <f>'time period'!Z10*'Factoring table'!$B$10</f>
        <v>0</v>
      </c>
      <c r="Z11" s="13">
        <f>'time period'!AA10*'Factoring table'!$B$10</f>
        <v>8.0500000000000002E-2</v>
      </c>
      <c r="AB11">
        <v>8</v>
      </c>
      <c r="AC11" s="13">
        <v>18.676000000000002</v>
      </c>
      <c r="AD11" s="13">
        <v>49.427</v>
      </c>
      <c r="AE11" s="13">
        <v>251.482</v>
      </c>
      <c r="AF11" s="13">
        <v>1.127</v>
      </c>
      <c r="AG11" s="13">
        <v>228.459</v>
      </c>
      <c r="AH11" s="13">
        <v>0</v>
      </c>
      <c r="AI11" s="13">
        <v>0</v>
      </c>
      <c r="AJ11" s="13">
        <v>13025.061</v>
      </c>
      <c r="AK11" s="13">
        <v>317.00900000000001</v>
      </c>
      <c r="AL11" s="13">
        <v>8.0500000000000002E-2</v>
      </c>
      <c r="AM11" s="13">
        <v>1.2075</v>
      </c>
      <c r="AO11">
        <v>8</v>
      </c>
      <c r="AP11" s="13">
        <f t="shared" si="1"/>
        <v>416.346</v>
      </c>
      <c r="AQ11" s="13">
        <f t="shared" si="0"/>
        <v>4347.3220000000001</v>
      </c>
      <c r="AR11" s="13">
        <f t="shared" si="0"/>
        <v>875.27649999999994</v>
      </c>
      <c r="AS11" s="13">
        <f t="shared" si="0"/>
        <v>26.887</v>
      </c>
      <c r="AT11" s="13">
        <f t="shared" si="0"/>
        <v>352.99250000000001</v>
      </c>
      <c r="AU11" s="13">
        <f t="shared" si="0"/>
        <v>4.9910000000000005</v>
      </c>
      <c r="AV11" s="13">
        <f t="shared" si="0"/>
        <v>0.24149999999999999</v>
      </c>
      <c r="AW11" s="13">
        <f t="shared" si="0"/>
        <v>26050.121999999999</v>
      </c>
      <c r="AX11" s="13">
        <f t="shared" si="0"/>
        <v>319.0215</v>
      </c>
      <c r="AY11" s="13">
        <f t="shared" si="0"/>
        <v>8.0500000000000002E-2</v>
      </c>
      <c r="AZ11" s="13">
        <f t="shared" si="0"/>
        <v>1.288</v>
      </c>
    </row>
    <row r="12" spans="2:52" x14ac:dyDescent="0.3">
      <c r="B12">
        <v>9</v>
      </c>
      <c r="C12" s="13">
        <f>'time period'!Q11*'Factoring table'!$B$9</f>
        <v>431.07749999999999</v>
      </c>
      <c r="D12" s="13">
        <f>'time period'!R11*'Factoring table'!$B$9</f>
        <v>524.53800000000001</v>
      </c>
      <c r="E12" s="13">
        <f>'time period'!S11*'Factoring table'!$B$9</f>
        <v>4.1055000000000001</v>
      </c>
      <c r="F12" s="13">
        <f>'time period'!T11*'Factoring table'!$B$9</f>
        <v>9.338000000000001</v>
      </c>
      <c r="G12" s="13">
        <f>'time period'!U11*'Factoring table'!$B$9</f>
        <v>8.0500000000000002E-2</v>
      </c>
      <c r="H12" s="13">
        <f>'time period'!V11*'Factoring table'!$B$9</f>
        <v>10.7065</v>
      </c>
      <c r="I12" s="13">
        <f>'time period'!W11*'Factoring table'!$B$9</f>
        <v>0.161</v>
      </c>
      <c r="J12" s="13">
        <f>'time period'!X11*'Factoring table'!$B$9</f>
        <v>317.00900000000001</v>
      </c>
      <c r="K12" s="13">
        <f>'time period'!Y11*'Factoring table'!$B$9</f>
        <v>2.0125000000000002</v>
      </c>
      <c r="L12" s="13">
        <f>'time period'!Z11*'Factoring table'!$B$9</f>
        <v>40.411000000000001</v>
      </c>
      <c r="M12" s="13">
        <f>'time period'!AA11*'Factoring table'!$B$9</f>
        <v>1532.8810000000001</v>
      </c>
      <c r="O12">
        <v>9</v>
      </c>
      <c r="P12" s="13">
        <f>'time period'!Q11*'Factoring table'!$B$10</f>
        <v>431.07749999999999</v>
      </c>
      <c r="Q12" s="13">
        <f>'time period'!R11*'Factoring table'!$B$10</f>
        <v>524.53800000000001</v>
      </c>
      <c r="R12" s="13">
        <f>'time period'!S11*'Factoring table'!$B$10</f>
        <v>4.1055000000000001</v>
      </c>
      <c r="S12" s="13">
        <f>'time period'!T11*'Factoring table'!$B$10</f>
        <v>9.338000000000001</v>
      </c>
      <c r="T12" s="13">
        <f>'time period'!U11*'Factoring table'!$B$10</f>
        <v>8.0500000000000002E-2</v>
      </c>
      <c r="U12" s="13">
        <f>'time period'!V11*'Factoring table'!$B$10</f>
        <v>10.7065</v>
      </c>
      <c r="V12" s="13">
        <f>'time period'!W11*'Factoring table'!$B$10</f>
        <v>0.161</v>
      </c>
      <c r="W12" s="13">
        <f>'time period'!X11*'Factoring table'!$B$10</f>
        <v>317.00900000000001</v>
      </c>
      <c r="X12" s="13">
        <f>'time period'!Y11*'Factoring table'!$B$10</f>
        <v>2.0125000000000002</v>
      </c>
      <c r="Y12" s="13">
        <f>'time period'!Z11*'Factoring table'!$B$10</f>
        <v>40.411000000000001</v>
      </c>
      <c r="Z12" s="13">
        <f>'time period'!AA11*'Factoring table'!$B$10</f>
        <v>1532.8810000000001</v>
      </c>
      <c r="AB12">
        <v>9</v>
      </c>
      <c r="AC12" s="13">
        <v>2.415</v>
      </c>
      <c r="AD12" s="13">
        <v>0.161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2.0125000000000002</v>
      </c>
      <c r="AK12" s="13">
        <v>2.0125000000000002</v>
      </c>
      <c r="AL12" s="13">
        <v>436.22950000000003</v>
      </c>
      <c r="AM12" s="13">
        <v>2619.6309999999999</v>
      </c>
      <c r="AO12">
        <v>9</v>
      </c>
      <c r="AP12" s="13">
        <f t="shared" si="1"/>
        <v>433.49250000000001</v>
      </c>
      <c r="AQ12" s="13">
        <f t="shared" si="0"/>
        <v>524.69899999999996</v>
      </c>
      <c r="AR12" s="13">
        <f t="shared" si="0"/>
        <v>4.1055000000000001</v>
      </c>
      <c r="AS12" s="13">
        <f t="shared" si="0"/>
        <v>9.338000000000001</v>
      </c>
      <c r="AT12" s="13">
        <f t="shared" si="0"/>
        <v>8.0500000000000002E-2</v>
      </c>
      <c r="AU12" s="13">
        <f t="shared" si="0"/>
        <v>10.7065</v>
      </c>
      <c r="AV12" s="13">
        <f t="shared" si="0"/>
        <v>0.161</v>
      </c>
      <c r="AW12" s="13">
        <f t="shared" si="0"/>
        <v>319.0215</v>
      </c>
      <c r="AX12" s="13">
        <f t="shared" si="0"/>
        <v>4.0250000000000004</v>
      </c>
      <c r="AY12" s="13">
        <f t="shared" si="0"/>
        <v>476.64050000000003</v>
      </c>
      <c r="AZ12" s="13">
        <f t="shared" si="0"/>
        <v>4152.5119999999997</v>
      </c>
    </row>
    <row r="13" spans="2:52" x14ac:dyDescent="0.3">
      <c r="B13">
        <v>10</v>
      </c>
      <c r="C13" s="13">
        <f>'time period'!Q12*'Factoring table'!$B$9</f>
        <v>1.6905000000000001</v>
      </c>
      <c r="D13" s="13">
        <f>'time period'!R12*'Factoring table'!$B$9</f>
        <v>0.161</v>
      </c>
      <c r="E13" s="13">
        <f>'time period'!S12*'Factoring table'!$B$9</f>
        <v>0</v>
      </c>
      <c r="F13" s="13">
        <f>'time period'!T12*'Factoring table'!$B$9</f>
        <v>0</v>
      </c>
      <c r="G13" s="13">
        <f>'time period'!U12*'Factoring table'!$B$9</f>
        <v>0</v>
      </c>
      <c r="H13" s="13">
        <f>'time period'!V12*'Factoring table'!$B$9</f>
        <v>0</v>
      </c>
      <c r="I13" s="13">
        <f>'time period'!W12*'Factoring table'!$B$9</f>
        <v>0</v>
      </c>
      <c r="J13" s="13">
        <f>'time period'!X12*'Factoring table'!$B$9</f>
        <v>8.0500000000000002E-2</v>
      </c>
      <c r="K13" s="13">
        <f>'time period'!Y12*'Factoring table'!$B$9</f>
        <v>436.22950000000003</v>
      </c>
      <c r="L13" s="13">
        <f>'time period'!Z12*'Factoring table'!$B$9</f>
        <v>3030.7445000000002</v>
      </c>
      <c r="M13" s="13">
        <f>'time period'!AA12*'Factoring table'!$B$9</f>
        <v>106.74300000000001</v>
      </c>
      <c r="O13">
        <v>10</v>
      </c>
      <c r="P13" s="13">
        <f>'time period'!Q12*'Factoring table'!$B$10</f>
        <v>1.6905000000000001</v>
      </c>
      <c r="Q13" s="13">
        <f>'time period'!R12*'Factoring table'!$B$10</f>
        <v>0.161</v>
      </c>
      <c r="R13" s="13">
        <f>'time period'!S12*'Factoring table'!$B$10</f>
        <v>0</v>
      </c>
      <c r="S13" s="13">
        <f>'time period'!T12*'Factoring table'!$B$10</f>
        <v>0</v>
      </c>
      <c r="T13" s="13">
        <f>'time period'!U12*'Factoring table'!$B$10</f>
        <v>0</v>
      </c>
      <c r="U13" s="13">
        <f>'time period'!V12*'Factoring table'!$B$10</f>
        <v>0</v>
      </c>
      <c r="V13" s="13">
        <f>'time period'!W12*'Factoring table'!$B$10</f>
        <v>0</v>
      </c>
      <c r="W13" s="13">
        <f>'time period'!X12*'Factoring table'!$B$10</f>
        <v>8.0500000000000002E-2</v>
      </c>
      <c r="X13" s="13">
        <f>'time period'!Y12*'Factoring table'!$B$10</f>
        <v>436.22950000000003</v>
      </c>
      <c r="Y13" s="13">
        <f>'time period'!Z12*'Factoring table'!$B$10</f>
        <v>3030.7445000000002</v>
      </c>
      <c r="Z13" s="13">
        <f>'time period'!AA12*'Factoring table'!$B$10</f>
        <v>106.74300000000001</v>
      </c>
      <c r="AB13">
        <v>10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40.411000000000001</v>
      </c>
      <c r="AL13" s="13">
        <v>3030.7445000000002</v>
      </c>
      <c r="AM13" s="13">
        <v>10.8675</v>
      </c>
      <c r="AO13">
        <v>10</v>
      </c>
      <c r="AP13" s="13">
        <f t="shared" si="1"/>
        <v>1.6905000000000001</v>
      </c>
      <c r="AQ13" s="13">
        <f t="shared" si="0"/>
        <v>0.161</v>
      </c>
      <c r="AR13" s="13">
        <f t="shared" si="0"/>
        <v>0</v>
      </c>
      <c r="AS13" s="13">
        <f t="shared" si="0"/>
        <v>0</v>
      </c>
      <c r="AT13" s="13">
        <f t="shared" si="0"/>
        <v>0</v>
      </c>
      <c r="AU13" s="13">
        <f t="shared" si="0"/>
        <v>0</v>
      </c>
      <c r="AV13" s="13">
        <f t="shared" si="0"/>
        <v>0</v>
      </c>
      <c r="AW13" s="13">
        <f t="shared" si="0"/>
        <v>8.0500000000000002E-2</v>
      </c>
      <c r="AX13" s="13">
        <f t="shared" si="0"/>
        <v>476.64050000000003</v>
      </c>
      <c r="AY13" s="13">
        <f t="shared" si="0"/>
        <v>6061.4890000000005</v>
      </c>
      <c r="AZ13" s="13">
        <f t="shared" si="0"/>
        <v>117.6105</v>
      </c>
    </row>
    <row r="14" spans="2:52" x14ac:dyDescent="0.3">
      <c r="B14">
        <v>11</v>
      </c>
      <c r="C14" s="13">
        <f>'time period'!Q13*'Factoring table'!$B$9</f>
        <v>496.202</v>
      </c>
      <c r="D14" s="13">
        <f>'time period'!R13*'Factoring table'!$B$9</f>
        <v>1.2075</v>
      </c>
      <c r="E14" s="13">
        <f>'time period'!S13*'Factoring table'!$B$9</f>
        <v>8.0500000000000002E-2</v>
      </c>
      <c r="F14" s="13">
        <f>'time period'!T13*'Factoring table'!$B$9</f>
        <v>0</v>
      </c>
      <c r="G14" s="13">
        <f>'time period'!U13*'Factoring table'!$B$9</f>
        <v>8.0500000000000002E-2</v>
      </c>
      <c r="H14" s="13">
        <f>'time period'!V13*'Factoring table'!$B$9</f>
        <v>8.0500000000000002E-2</v>
      </c>
      <c r="I14" s="13">
        <f>'time period'!W13*'Factoring table'!$B$9</f>
        <v>0</v>
      </c>
      <c r="J14" s="13">
        <f>'time period'!X13*'Factoring table'!$B$9</f>
        <v>1.2075</v>
      </c>
      <c r="K14" s="13">
        <f>'time period'!Y13*'Factoring table'!$B$9</f>
        <v>2619.6309999999999</v>
      </c>
      <c r="L14" s="13">
        <f>'time period'!Z13*'Factoring table'!$B$9</f>
        <v>10.8675</v>
      </c>
      <c r="M14" s="13">
        <f>'time period'!AA13*'Factoring table'!$B$9</f>
        <v>1439.501</v>
      </c>
      <c r="O14">
        <v>11</v>
      </c>
      <c r="P14" s="13">
        <f>'time period'!Q13*'Factoring table'!$B$10</f>
        <v>496.202</v>
      </c>
      <c r="Q14" s="13">
        <f>'time period'!R13*'Factoring table'!$B$10</f>
        <v>1.2075</v>
      </c>
      <c r="R14" s="13">
        <f>'time period'!S13*'Factoring table'!$B$10</f>
        <v>8.0500000000000002E-2</v>
      </c>
      <c r="S14" s="13">
        <f>'time period'!T13*'Factoring table'!$B$10</f>
        <v>0</v>
      </c>
      <c r="T14" s="13">
        <f>'time period'!U13*'Factoring table'!$B$10</f>
        <v>8.0500000000000002E-2</v>
      </c>
      <c r="U14" s="13">
        <f>'time period'!V13*'Factoring table'!$B$10</f>
        <v>8.0500000000000002E-2</v>
      </c>
      <c r="V14" s="13">
        <f>'time period'!W13*'Factoring table'!$B$10</f>
        <v>0</v>
      </c>
      <c r="W14" s="13">
        <f>'time period'!X13*'Factoring table'!$B$10</f>
        <v>1.2075</v>
      </c>
      <c r="X14" s="13">
        <f>'time period'!Y13*'Factoring table'!$B$10</f>
        <v>2619.6309999999999</v>
      </c>
      <c r="Y14" s="13">
        <f>'time period'!Z13*'Factoring table'!$B$10</f>
        <v>10.8675</v>
      </c>
      <c r="Z14" s="13">
        <f>'time period'!AA13*'Factoring table'!$B$10</f>
        <v>1439.501</v>
      </c>
      <c r="AB14">
        <v>11</v>
      </c>
      <c r="AC14" s="13">
        <v>10.0625</v>
      </c>
      <c r="AD14" s="13">
        <v>0</v>
      </c>
      <c r="AE14" s="13">
        <v>0</v>
      </c>
      <c r="AF14" s="13">
        <v>8.0500000000000002E-2</v>
      </c>
      <c r="AG14" s="13">
        <v>8.0500000000000002E-2</v>
      </c>
      <c r="AH14" s="13">
        <v>8.0500000000000002E-2</v>
      </c>
      <c r="AI14" s="13">
        <v>8.0500000000000002E-2</v>
      </c>
      <c r="AJ14" s="13">
        <v>8.0500000000000002E-2</v>
      </c>
      <c r="AK14" s="13">
        <v>1532.8810000000001</v>
      </c>
      <c r="AL14" s="13">
        <v>106.74300000000001</v>
      </c>
      <c r="AM14" s="13">
        <v>1439.501</v>
      </c>
      <c r="AO14">
        <v>11</v>
      </c>
      <c r="AP14" s="13">
        <f t="shared" si="1"/>
        <v>506.2645</v>
      </c>
      <c r="AQ14" s="13">
        <f t="shared" si="0"/>
        <v>1.2075</v>
      </c>
      <c r="AR14" s="13">
        <f t="shared" si="0"/>
        <v>8.0500000000000002E-2</v>
      </c>
      <c r="AS14" s="13">
        <f t="shared" si="0"/>
        <v>8.0500000000000002E-2</v>
      </c>
      <c r="AT14" s="13">
        <f t="shared" si="0"/>
        <v>0.161</v>
      </c>
      <c r="AU14" s="13">
        <f t="shared" si="0"/>
        <v>0.161</v>
      </c>
      <c r="AV14" s="13">
        <f t="shared" si="0"/>
        <v>8.0500000000000002E-2</v>
      </c>
      <c r="AW14" s="13">
        <f t="shared" si="0"/>
        <v>1.288</v>
      </c>
      <c r="AX14" s="13">
        <f t="shared" si="0"/>
        <v>4152.5119999999997</v>
      </c>
      <c r="AY14" s="13">
        <f t="shared" si="0"/>
        <v>117.6105</v>
      </c>
      <c r="AZ14" s="13">
        <f t="shared" si="0"/>
        <v>2879.002</v>
      </c>
    </row>
    <row r="17" spans="2:52" ht="15" thickBot="1" x14ac:dyDescent="0.35">
      <c r="B17" t="s">
        <v>13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O17" t="s">
        <v>13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>
        <v>10</v>
      </c>
      <c r="Z17">
        <v>11</v>
      </c>
      <c r="AB17" t="s">
        <v>13</v>
      </c>
      <c r="AC17">
        <v>1</v>
      </c>
      <c r="AD17">
        <v>2</v>
      </c>
      <c r="AE17">
        <v>3</v>
      </c>
      <c r="AF17">
        <v>4</v>
      </c>
      <c r="AG17">
        <v>5</v>
      </c>
      <c r="AH17">
        <v>6</v>
      </c>
      <c r="AI17">
        <v>7</v>
      </c>
      <c r="AJ17">
        <v>8</v>
      </c>
      <c r="AK17">
        <v>9</v>
      </c>
      <c r="AL17">
        <v>10</v>
      </c>
      <c r="AM17">
        <v>11</v>
      </c>
      <c r="AO17" t="s">
        <v>13</v>
      </c>
      <c r="AP17">
        <v>1</v>
      </c>
      <c r="AQ17">
        <v>2</v>
      </c>
      <c r="AR17">
        <v>3</v>
      </c>
      <c r="AS17">
        <v>4</v>
      </c>
      <c r="AT17">
        <v>5</v>
      </c>
      <c r="AU17">
        <v>6</v>
      </c>
      <c r="AV17">
        <v>7</v>
      </c>
      <c r="AW17">
        <v>8</v>
      </c>
      <c r="AX17">
        <v>9</v>
      </c>
      <c r="AY17">
        <v>10</v>
      </c>
      <c r="AZ17">
        <v>11</v>
      </c>
    </row>
    <row r="18" spans="2:52" ht="15" thickBot="1" x14ac:dyDescent="0.35">
      <c r="B18" s="12">
        <v>1</v>
      </c>
      <c r="C18" s="13">
        <f>'time period'!Q17*'Factoring table'!$D$9</f>
        <v>406757.60639999999</v>
      </c>
      <c r="D18" s="13">
        <f>'time period'!R17*'Factoring table'!$D$9</f>
        <v>8986.0644000000011</v>
      </c>
      <c r="E18" s="13">
        <f>'time period'!S17*'Factoring table'!$D$9</f>
        <v>1.0485</v>
      </c>
      <c r="F18" s="13">
        <f>'time period'!T17*'Factoring table'!$D$9</f>
        <v>58.716000000000008</v>
      </c>
      <c r="G18" s="13">
        <f>'time period'!U17*'Factoring table'!$D$9</f>
        <v>1.4679</v>
      </c>
      <c r="H18" s="13">
        <f>'time period'!V17*'Factoring table'!$D$9</f>
        <v>213.47460000000001</v>
      </c>
      <c r="I18" s="13">
        <f>'time period'!W17*'Factoring table'!$D$9</f>
        <v>0.6291000000000001</v>
      </c>
      <c r="J18" s="13">
        <f>'time period'!X17*'Factoring table'!$D$9</f>
        <v>48.650400000000005</v>
      </c>
      <c r="K18" s="13">
        <f>'time period'!Y17*'Factoring table'!$D$9</f>
        <v>6.2910000000000004</v>
      </c>
      <c r="L18" s="13">
        <f>'time period'!Z17*'Factoring table'!$D$9</f>
        <v>0</v>
      </c>
      <c r="M18" s="13">
        <f>'time period'!AA17*'Factoring table'!$D$9</f>
        <v>26.212500000000002</v>
      </c>
      <c r="O18" s="12">
        <v>1</v>
      </c>
      <c r="P18" s="13">
        <f>'time period'!Q17*'Factoring table'!$D$10</f>
        <v>45195.289600000004</v>
      </c>
      <c r="Q18" s="13">
        <f>'time period'!R17*'Factoring table'!$D$10</f>
        <v>998.45160000000021</v>
      </c>
      <c r="R18" s="13">
        <f>'time period'!S17*'Factoring table'!$D$10</f>
        <v>0.11650000000000001</v>
      </c>
      <c r="S18" s="13">
        <f>'time period'!T17*'Factoring table'!$D$10</f>
        <v>6.5240000000000009</v>
      </c>
      <c r="T18" s="13">
        <f>'time period'!U17*'Factoring table'!$D$10</f>
        <v>0.16310000000000002</v>
      </c>
      <c r="U18" s="13">
        <f>'time period'!V17*'Factoring table'!$D$10</f>
        <v>23.719400000000004</v>
      </c>
      <c r="V18" s="13">
        <f>'time period'!W17*'Factoring table'!$D$10</f>
        <v>6.9900000000000004E-2</v>
      </c>
      <c r="W18" s="13">
        <f>'time period'!X17*'Factoring table'!$D$10</f>
        <v>5.4056000000000006</v>
      </c>
      <c r="X18" s="13">
        <f>'time period'!Y17*'Factoring table'!$D$10</f>
        <v>0.69900000000000007</v>
      </c>
      <c r="Y18" s="13">
        <f>'time period'!Z17*'Factoring table'!$D$10</f>
        <v>0</v>
      </c>
      <c r="Z18" s="13">
        <f>'time period'!AA17*'Factoring table'!$D$10</f>
        <v>2.9125000000000001</v>
      </c>
      <c r="AB18" s="12">
        <v>1</v>
      </c>
      <c r="AC18" s="13">
        <f t="array" ref="AC18:AM28">TRANSPOSE(P18:Z28)</f>
        <v>45195.289600000004</v>
      </c>
      <c r="AD18" s="13">
        <v>108.06540000000001</v>
      </c>
      <c r="AE18" s="13">
        <v>0.55920000000000003</v>
      </c>
      <c r="AF18" s="13">
        <v>2.4698000000000002</v>
      </c>
      <c r="AG18" s="13">
        <v>1.3281000000000001</v>
      </c>
      <c r="AH18" s="13">
        <v>9.3200000000000005E-2</v>
      </c>
      <c r="AI18" s="13">
        <v>4.6600000000000003E-2</v>
      </c>
      <c r="AJ18" s="13">
        <v>115.102</v>
      </c>
      <c r="AK18" s="13">
        <v>124.77150000000002</v>
      </c>
      <c r="AL18" s="13">
        <v>0.48930000000000007</v>
      </c>
      <c r="AM18" s="13">
        <v>143.62120000000002</v>
      </c>
      <c r="AO18" s="12">
        <v>1</v>
      </c>
      <c r="AP18" s="13">
        <f t="shared" ref="AP18:AZ28" si="2">AC18+C18</f>
        <v>451952.89600000001</v>
      </c>
      <c r="AQ18" s="13">
        <f t="shared" si="2"/>
        <v>9094.1298000000006</v>
      </c>
      <c r="AR18" s="13">
        <f t="shared" si="2"/>
        <v>1.6076999999999999</v>
      </c>
      <c r="AS18" s="13">
        <f t="shared" si="2"/>
        <v>61.185800000000008</v>
      </c>
      <c r="AT18" s="13">
        <f t="shared" si="2"/>
        <v>2.7960000000000003</v>
      </c>
      <c r="AU18" s="13">
        <f t="shared" si="2"/>
        <v>213.56780000000001</v>
      </c>
      <c r="AV18" s="13">
        <f t="shared" si="2"/>
        <v>0.67570000000000008</v>
      </c>
      <c r="AW18" s="13">
        <f t="shared" si="2"/>
        <v>163.75240000000002</v>
      </c>
      <c r="AX18" s="13">
        <f t="shared" si="2"/>
        <v>131.06250000000003</v>
      </c>
      <c r="AY18" s="13">
        <f t="shared" si="2"/>
        <v>0.48930000000000007</v>
      </c>
      <c r="AZ18" s="13">
        <f t="shared" si="2"/>
        <v>169.83370000000002</v>
      </c>
    </row>
    <row r="19" spans="2:52" x14ac:dyDescent="0.3">
      <c r="B19">
        <v>2</v>
      </c>
      <c r="C19" s="13">
        <f>'time period'!Q18*'Factoring table'!$D$9</f>
        <v>972.58860000000004</v>
      </c>
      <c r="D19" s="13">
        <f>'time period'!R18*'Factoring table'!$D$9</f>
        <v>65028.599100000014</v>
      </c>
      <c r="E19" s="13">
        <f>'time period'!S18*'Factoring table'!$D$9</f>
        <v>5.4522000000000004</v>
      </c>
      <c r="F19" s="13">
        <f>'time period'!T18*'Factoring table'!$D$9</f>
        <v>5891.102100000001</v>
      </c>
      <c r="G19" s="13">
        <f>'time period'!U18*'Factoring table'!$D$9</f>
        <v>7.5491999999999999</v>
      </c>
      <c r="H19" s="13">
        <f>'time period'!V18*'Factoring table'!$D$9</f>
        <v>209.28060000000002</v>
      </c>
      <c r="I19" s="13">
        <f>'time period'!W18*'Factoring table'!$D$9</f>
        <v>7.1298000000000004</v>
      </c>
      <c r="J19" s="13">
        <f>'time period'!X18*'Factoring table'!$D$9</f>
        <v>128.75580000000002</v>
      </c>
      <c r="K19" s="13">
        <f>'time period'!Y18*'Factoring table'!$D$9</f>
        <v>0.41940000000000005</v>
      </c>
      <c r="L19" s="13">
        <f>'time period'!Z18*'Factoring table'!$D$9</f>
        <v>0</v>
      </c>
      <c r="M19" s="13">
        <f>'time period'!AA18*'Factoring table'!$D$9</f>
        <v>0</v>
      </c>
      <c r="O19">
        <v>2</v>
      </c>
      <c r="P19" s="13">
        <f>'time period'!Q18*'Factoring table'!$D$10</f>
        <v>108.06540000000001</v>
      </c>
      <c r="Q19" s="13">
        <f>'time period'!R18*'Factoring table'!$D$10</f>
        <v>7225.3999000000013</v>
      </c>
      <c r="R19" s="13">
        <f>'time period'!S18*'Factoring table'!$D$10</f>
        <v>0.60580000000000012</v>
      </c>
      <c r="S19" s="13">
        <f>'time period'!T18*'Factoring table'!$D$10</f>
        <v>654.56690000000015</v>
      </c>
      <c r="T19" s="13">
        <f>'time period'!U18*'Factoring table'!$D$10</f>
        <v>0.83879999999999999</v>
      </c>
      <c r="U19" s="13">
        <f>'time period'!V18*'Factoring table'!$D$10</f>
        <v>23.253400000000003</v>
      </c>
      <c r="V19" s="13">
        <f>'time period'!W18*'Factoring table'!$D$10</f>
        <v>0.79220000000000013</v>
      </c>
      <c r="W19" s="13">
        <f>'time period'!X18*'Factoring table'!$D$10</f>
        <v>14.306200000000002</v>
      </c>
      <c r="X19" s="13">
        <f>'time period'!Y18*'Factoring table'!$D$10</f>
        <v>4.6600000000000003E-2</v>
      </c>
      <c r="Y19" s="13">
        <f>'time period'!Z18*'Factoring table'!$D$10</f>
        <v>0</v>
      </c>
      <c r="Z19" s="13">
        <f>'time period'!AA18*'Factoring table'!$D$10</f>
        <v>0</v>
      </c>
      <c r="AB19">
        <v>2</v>
      </c>
      <c r="AC19" s="13">
        <v>998.45160000000021</v>
      </c>
      <c r="AD19" s="13">
        <v>7225.3999000000013</v>
      </c>
      <c r="AE19" s="13">
        <v>43.710800000000006</v>
      </c>
      <c r="AF19" s="13">
        <v>1670.4469000000001</v>
      </c>
      <c r="AG19" s="13">
        <v>110.51190000000003</v>
      </c>
      <c r="AH19" s="13">
        <v>1.0485000000000002</v>
      </c>
      <c r="AI19" s="13">
        <v>6.1046000000000014</v>
      </c>
      <c r="AJ19" s="13">
        <v>1243.9870000000001</v>
      </c>
      <c r="AK19" s="13">
        <v>151.8228</v>
      </c>
      <c r="AL19" s="13">
        <v>4.6600000000000003E-2</v>
      </c>
      <c r="AM19" s="13">
        <v>0.34950000000000003</v>
      </c>
      <c r="AO19">
        <v>2</v>
      </c>
      <c r="AP19" s="13">
        <f t="shared" si="2"/>
        <v>1971.0402000000004</v>
      </c>
      <c r="AQ19" s="13">
        <f t="shared" si="2"/>
        <v>72253.999000000011</v>
      </c>
      <c r="AR19" s="13">
        <f t="shared" si="2"/>
        <v>49.163000000000004</v>
      </c>
      <c r="AS19" s="13">
        <f t="shared" si="2"/>
        <v>7561.5490000000009</v>
      </c>
      <c r="AT19" s="13">
        <f t="shared" si="2"/>
        <v>118.06110000000002</v>
      </c>
      <c r="AU19" s="13">
        <f t="shared" si="2"/>
        <v>210.32910000000001</v>
      </c>
      <c r="AV19" s="13">
        <f t="shared" si="2"/>
        <v>13.234400000000001</v>
      </c>
      <c r="AW19" s="13">
        <f t="shared" si="2"/>
        <v>1372.7428</v>
      </c>
      <c r="AX19" s="13">
        <f t="shared" si="2"/>
        <v>152.2422</v>
      </c>
      <c r="AY19" s="13">
        <f t="shared" si="2"/>
        <v>4.6600000000000003E-2</v>
      </c>
      <c r="AZ19" s="13">
        <f t="shared" si="2"/>
        <v>0.34950000000000003</v>
      </c>
    </row>
    <row r="20" spans="2:52" x14ac:dyDescent="0.3">
      <c r="B20">
        <v>3</v>
      </c>
      <c r="C20" s="13">
        <f>'time period'!Q19*'Factoring table'!$D$9</f>
        <v>5.0328000000000008</v>
      </c>
      <c r="D20" s="13">
        <f>'time period'!R19*'Factoring table'!$D$9</f>
        <v>393.3972</v>
      </c>
      <c r="E20" s="13">
        <f>'time period'!S19*'Factoring table'!$D$9</f>
        <v>2093.0157000000004</v>
      </c>
      <c r="F20" s="13">
        <f>'time period'!T19*'Factoring table'!$D$9</f>
        <v>41.101199999999999</v>
      </c>
      <c r="G20" s="13">
        <f>'time period'!U19*'Factoring table'!$D$9</f>
        <v>2165.5719000000004</v>
      </c>
      <c r="H20" s="13">
        <f>'time period'!V19*'Factoring table'!$D$9</f>
        <v>0</v>
      </c>
      <c r="I20" s="13">
        <f>'time period'!W19*'Factoring table'!$D$9</f>
        <v>0.20970000000000003</v>
      </c>
      <c r="J20" s="13">
        <f>'time period'!X19*'Factoring table'!$D$9</f>
        <v>655.10280000000012</v>
      </c>
      <c r="K20" s="13">
        <f>'time period'!Y19*'Factoring table'!$D$9</f>
        <v>0</v>
      </c>
      <c r="L20" s="13">
        <f>'time period'!Z19*'Factoring table'!$D$9</f>
        <v>0</v>
      </c>
      <c r="M20" s="13">
        <f>'time period'!AA19*'Factoring table'!$D$9</f>
        <v>0</v>
      </c>
      <c r="O20">
        <v>3</v>
      </c>
      <c r="P20" s="13">
        <f>'time period'!Q19*'Factoring table'!$D$10</f>
        <v>0.55920000000000003</v>
      </c>
      <c r="Q20" s="13">
        <f>'time period'!R19*'Factoring table'!$D$10</f>
        <v>43.710800000000006</v>
      </c>
      <c r="R20" s="13">
        <f>'time period'!S19*'Factoring table'!$D$10</f>
        <v>232.55730000000005</v>
      </c>
      <c r="S20" s="13">
        <f>'time period'!T19*'Factoring table'!$D$10</f>
        <v>4.5667999999999997</v>
      </c>
      <c r="T20" s="13">
        <f>'time period'!U19*'Factoring table'!$D$10</f>
        <v>240.61910000000003</v>
      </c>
      <c r="U20" s="13">
        <f>'time period'!V19*'Factoring table'!$D$10</f>
        <v>0</v>
      </c>
      <c r="V20" s="13">
        <f>'time period'!W19*'Factoring table'!$D$10</f>
        <v>2.3300000000000001E-2</v>
      </c>
      <c r="W20" s="13">
        <f>'time period'!X19*'Factoring table'!$D$10</f>
        <v>72.789200000000008</v>
      </c>
      <c r="X20" s="13">
        <f>'time period'!Y19*'Factoring table'!$D$10</f>
        <v>0</v>
      </c>
      <c r="Y20" s="13">
        <f>'time period'!Z19*'Factoring table'!$D$10</f>
        <v>0</v>
      </c>
      <c r="Z20" s="13">
        <f>'time period'!AA19*'Factoring table'!$D$10</f>
        <v>0</v>
      </c>
      <c r="AB20">
        <v>3</v>
      </c>
      <c r="AC20" s="13">
        <v>0.11650000000000001</v>
      </c>
      <c r="AD20" s="13">
        <v>0.60580000000000012</v>
      </c>
      <c r="AE20" s="13">
        <v>232.55730000000005</v>
      </c>
      <c r="AF20" s="13">
        <v>9.3200000000000005E-2</v>
      </c>
      <c r="AG20" s="13">
        <v>470.79980000000006</v>
      </c>
      <c r="AH20" s="13">
        <v>0</v>
      </c>
      <c r="AI20" s="13">
        <v>0</v>
      </c>
      <c r="AJ20" s="13">
        <v>180.55170000000001</v>
      </c>
      <c r="AK20" s="13">
        <v>1.1883000000000001</v>
      </c>
      <c r="AL20" s="13">
        <v>0</v>
      </c>
      <c r="AM20" s="13">
        <v>2.3300000000000001E-2</v>
      </c>
      <c r="AO20">
        <v>3</v>
      </c>
      <c r="AP20" s="13">
        <f t="shared" si="2"/>
        <v>5.1493000000000011</v>
      </c>
      <c r="AQ20" s="13">
        <f t="shared" si="2"/>
        <v>394.00299999999999</v>
      </c>
      <c r="AR20" s="13">
        <f t="shared" si="2"/>
        <v>2325.5730000000003</v>
      </c>
      <c r="AS20" s="13">
        <f t="shared" si="2"/>
        <v>41.194400000000002</v>
      </c>
      <c r="AT20" s="13">
        <f t="shared" si="2"/>
        <v>2636.3717000000006</v>
      </c>
      <c r="AU20" s="13">
        <f t="shared" si="2"/>
        <v>0</v>
      </c>
      <c r="AV20" s="13">
        <f t="shared" si="2"/>
        <v>0.20970000000000003</v>
      </c>
      <c r="AW20" s="13">
        <f t="shared" si="2"/>
        <v>835.6545000000001</v>
      </c>
      <c r="AX20" s="13">
        <f t="shared" si="2"/>
        <v>1.1883000000000001</v>
      </c>
      <c r="AY20" s="13">
        <f t="shared" si="2"/>
        <v>0</v>
      </c>
      <c r="AZ20" s="13">
        <f t="shared" si="2"/>
        <v>2.3300000000000001E-2</v>
      </c>
    </row>
    <row r="21" spans="2:52" x14ac:dyDescent="0.3">
      <c r="B21">
        <v>4</v>
      </c>
      <c r="C21" s="13">
        <f>'time period'!Q20*'Factoring table'!$D$9</f>
        <v>22.228200000000001</v>
      </c>
      <c r="D21" s="13">
        <f>'time period'!R20*'Factoring table'!$D$9</f>
        <v>15034.022100000002</v>
      </c>
      <c r="E21" s="13">
        <f>'time period'!S20*'Factoring table'!$D$9</f>
        <v>0.8388000000000001</v>
      </c>
      <c r="F21" s="13">
        <f>'time period'!T20*'Factoring table'!$D$9</f>
        <v>12289.468500000001</v>
      </c>
      <c r="G21" s="13">
        <f>'time period'!U20*'Factoring table'!$D$9</f>
        <v>29.148300000000003</v>
      </c>
      <c r="H21" s="13">
        <f>'time period'!V20*'Factoring table'!$D$9</f>
        <v>164.82420000000002</v>
      </c>
      <c r="I21" s="13">
        <f>'time period'!W20*'Factoring table'!$D$9</f>
        <v>9808.0884000000005</v>
      </c>
      <c r="J21" s="13">
        <f>'time period'!X20*'Factoring table'!$D$9</f>
        <v>2.9358</v>
      </c>
      <c r="K21" s="13">
        <f>'time period'!Y20*'Factoring table'!$D$9</f>
        <v>0</v>
      </c>
      <c r="L21" s="13">
        <f>'time period'!Z20*'Factoring table'!$D$9</f>
        <v>0</v>
      </c>
      <c r="M21" s="13">
        <f>'time period'!AA20*'Factoring table'!$D$9</f>
        <v>0.20970000000000003</v>
      </c>
      <c r="O21">
        <v>4</v>
      </c>
      <c r="P21" s="13">
        <f>'time period'!Q20*'Factoring table'!$D$10</f>
        <v>2.4698000000000002</v>
      </c>
      <c r="Q21" s="13">
        <f>'time period'!R20*'Factoring table'!$D$10</f>
        <v>1670.4469000000001</v>
      </c>
      <c r="R21" s="13">
        <f>'time period'!S20*'Factoring table'!$D$10</f>
        <v>9.3200000000000005E-2</v>
      </c>
      <c r="S21" s="13">
        <f>'time period'!T20*'Factoring table'!$D$10</f>
        <v>1365.4965000000002</v>
      </c>
      <c r="T21" s="13">
        <f>'time period'!U20*'Factoring table'!$D$10</f>
        <v>3.2387000000000001</v>
      </c>
      <c r="U21" s="13">
        <f>'time period'!V20*'Factoring table'!$D$10</f>
        <v>18.313800000000001</v>
      </c>
      <c r="V21" s="13">
        <f>'time period'!W20*'Factoring table'!$D$10</f>
        <v>1089.7876000000001</v>
      </c>
      <c r="W21" s="13">
        <f>'time period'!X20*'Factoring table'!$D$10</f>
        <v>0.32620000000000005</v>
      </c>
      <c r="X21" s="13">
        <f>'time period'!Y20*'Factoring table'!$D$10</f>
        <v>0</v>
      </c>
      <c r="Y21" s="13">
        <f>'time period'!Z20*'Factoring table'!$D$10</f>
        <v>0</v>
      </c>
      <c r="Z21" s="13">
        <f>'time period'!AA20*'Factoring table'!$D$10</f>
        <v>2.3300000000000001E-2</v>
      </c>
      <c r="AB21">
        <v>4</v>
      </c>
      <c r="AC21" s="13">
        <v>6.5240000000000009</v>
      </c>
      <c r="AD21" s="13">
        <v>654.56690000000015</v>
      </c>
      <c r="AE21" s="13">
        <v>4.5667999999999997</v>
      </c>
      <c r="AF21" s="13">
        <v>1365.4965000000002</v>
      </c>
      <c r="AG21" s="13">
        <v>108.92750000000001</v>
      </c>
      <c r="AH21" s="13">
        <v>0.25630000000000003</v>
      </c>
      <c r="AI21" s="13">
        <v>1694.7488000000003</v>
      </c>
      <c r="AJ21" s="13">
        <v>7.4560000000000004</v>
      </c>
      <c r="AK21" s="13">
        <v>2.7028000000000003</v>
      </c>
      <c r="AL21" s="13">
        <v>0</v>
      </c>
      <c r="AM21" s="13">
        <v>0</v>
      </c>
      <c r="AO21">
        <v>4</v>
      </c>
      <c r="AP21" s="13">
        <f t="shared" si="2"/>
        <v>28.752200000000002</v>
      </c>
      <c r="AQ21" s="13">
        <f t="shared" si="2"/>
        <v>15688.589000000002</v>
      </c>
      <c r="AR21" s="13">
        <f t="shared" si="2"/>
        <v>5.4055999999999997</v>
      </c>
      <c r="AS21" s="13">
        <f t="shared" si="2"/>
        <v>13654.965</v>
      </c>
      <c r="AT21" s="13">
        <f t="shared" si="2"/>
        <v>138.07580000000002</v>
      </c>
      <c r="AU21" s="13">
        <f t="shared" si="2"/>
        <v>165.08050000000003</v>
      </c>
      <c r="AV21" s="13">
        <f t="shared" si="2"/>
        <v>11502.837200000002</v>
      </c>
      <c r="AW21" s="13">
        <f t="shared" si="2"/>
        <v>10.3918</v>
      </c>
      <c r="AX21" s="13">
        <f t="shared" si="2"/>
        <v>2.7028000000000003</v>
      </c>
      <c r="AY21" s="13">
        <f t="shared" si="2"/>
        <v>0</v>
      </c>
      <c r="AZ21" s="13">
        <f t="shared" si="2"/>
        <v>0.20970000000000003</v>
      </c>
    </row>
    <row r="22" spans="2:52" x14ac:dyDescent="0.3">
      <c r="B22">
        <v>5</v>
      </c>
      <c r="C22" s="13">
        <f>'time period'!Q21*'Factoring table'!$D$9</f>
        <v>11.952900000000001</v>
      </c>
      <c r="D22" s="13">
        <f>'time period'!R21*'Factoring table'!$D$9</f>
        <v>994.60710000000017</v>
      </c>
      <c r="E22" s="13">
        <f>'time period'!S21*'Factoring table'!$D$9</f>
        <v>4237.1982000000007</v>
      </c>
      <c r="F22" s="13">
        <f>'time period'!T21*'Factoring table'!$D$9</f>
        <v>980.34750000000008</v>
      </c>
      <c r="G22" s="13">
        <f>'time period'!U21*'Factoring table'!$D$9</f>
        <v>1605.6729000000003</v>
      </c>
      <c r="H22" s="13">
        <f>'time period'!V21*'Factoring table'!$D$9</f>
        <v>0.6291000000000001</v>
      </c>
      <c r="I22" s="13">
        <f>'time period'!W21*'Factoring table'!$D$9</f>
        <v>0.20970000000000003</v>
      </c>
      <c r="J22" s="13">
        <f>'time period'!X21*'Factoring table'!$D$9</f>
        <v>595.12860000000001</v>
      </c>
      <c r="K22" s="13">
        <f>'time period'!Y21*'Factoring table'!$D$9</f>
        <v>0</v>
      </c>
      <c r="L22" s="13">
        <f>'time period'!Z21*'Factoring table'!$D$9</f>
        <v>0</v>
      </c>
      <c r="M22" s="13">
        <f>'time period'!AA21*'Factoring table'!$D$9</f>
        <v>0.20970000000000003</v>
      </c>
      <c r="O22">
        <v>5</v>
      </c>
      <c r="P22" s="13">
        <f>'time period'!Q21*'Factoring table'!$D$10</f>
        <v>1.3281000000000001</v>
      </c>
      <c r="Q22" s="13">
        <f>'time period'!R21*'Factoring table'!$D$10</f>
        <v>110.51190000000003</v>
      </c>
      <c r="R22" s="13">
        <f>'time period'!S21*'Factoring table'!$D$10</f>
        <v>470.79980000000006</v>
      </c>
      <c r="S22" s="13">
        <f>'time period'!T21*'Factoring table'!$D$10</f>
        <v>108.92750000000001</v>
      </c>
      <c r="T22" s="13">
        <f>'time period'!U21*'Factoring table'!$D$10</f>
        <v>178.40810000000002</v>
      </c>
      <c r="U22" s="13">
        <f>'time period'!V21*'Factoring table'!$D$10</f>
        <v>6.9900000000000004E-2</v>
      </c>
      <c r="V22" s="13">
        <f>'time period'!W21*'Factoring table'!$D$10</f>
        <v>2.3300000000000001E-2</v>
      </c>
      <c r="W22" s="13">
        <f>'time period'!X21*'Factoring table'!$D$10</f>
        <v>66.125399999999999</v>
      </c>
      <c r="X22" s="13">
        <f>'time period'!Y21*'Factoring table'!$D$10</f>
        <v>0</v>
      </c>
      <c r="Y22" s="13">
        <f>'time period'!Z21*'Factoring table'!$D$10</f>
        <v>0</v>
      </c>
      <c r="Z22" s="13">
        <f>'time period'!AA21*'Factoring table'!$D$10</f>
        <v>2.3300000000000001E-2</v>
      </c>
      <c r="AB22">
        <v>5</v>
      </c>
      <c r="AC22" s="13">
        <v>0.16310000000000002</v>
      </c>
      <c r="AD22" s="13">
        <v>0.83879999999999999</v>
      </c>
      <c r="AE22" s="13">
        <v>240.61910000000003</v>
      </c>
      <c r="AF22" s="13">
        <v>3.2387000000000001</v>
      </c>
      <c r="AG22" s="13">
        <v>178.40810000000002</v>
      </c>
      <c r="AH22" s="13">
        <v>0</v>
      </c>
      <c r="AI22" s="13">
        <v>0</v>
      </c>
      <c r="AJ22" s="13">
        <v>36.045100000000005</v>
      </c>
      <c r="AK22" s="13">
        <v>2.3300000000000001E-2</v>
      </c>
      <c r="AL22" s="13">
        <v>0</v>
      </c>
      <c r="AM22" s="13">
        <v>2.3300000000000001E-2</v>
      </c>
      <c r="AO22">
        <v>5</v>
      </c>
      <c r="AP22" s="13">
        <f t="shared" si="2"/>
        <v>12.116000000000001</v>
      </c>
      <c r="AQ22" s="13">
        <f t="shared" si="2"/>
        <v>995.44590000000017</v>
      </c>
      <c r="AR22" s="13">
        <f t="shared" si="2"/>
        <v>4477.8173000000006</v>
      </c>
      <c r="AS22" s="13">
        <f t="shared" si="2"/>
        <v>983.58620000000008</v>
      </c>
      <c r="AT22" s="13">
        <f t="shared" si="2"/>
        <v>1784.0810000000004</v>
      </c>
      <c r="AU22" s="13">
        <f t="shared" si="2"/>
        <v>0.6291000000000001</v>
      </c>
      <c r="AV22" s="13">
        <f t="shared" si="2"/>
        <v>0.20970000000000003</v>
      </c>
      <c r="AW22" s="13">
        <f t="shared" si="2"/>
        <v>631.17370000000005</v>
      </c>
      <c r="AX22" s="13">
        <f t="shared" si="2"/>
        <v>2.3300000000000001E-2</v>
      </c>
      <c r="AY22" s="13">
        <f t="shared" si="2"/>
        <v>0</v>
      </c>
      <c r="AZ22" s="13">
        <f t="shared" si="2"/>
        <v>0.23300000000000004</v>
      </c>
    </row>
    <row r="23" spans="2:52" x14ac:dyDescent="0.3">
      <c r="B23">
        <v>6</v>
      </c>
      <c r="C23" s="13">
        <f>'time period'!Q22*'Factoring table'!$D$9</f>
        <v>0.8388000000000001</v>
      </c>
      <c r="D23" s="13">
        <f>'time period'!R22*'Factoring table'!$D$9</f>
        <v>9.4365000000000006</v>
      </c>
      <c r="E23" s="13">
        <f>'time period'!S22*'Factoring table'!$D$9</f>
        <v>0</v>
      </c>
      <c r="F23" s="13">
        <f>'time period'!T22*'Factoring table'!$D$9</f>
        <v>2.3067000000000002</v>
      </c>
      <c r="G23" s="13">
        <f>'time period'!U22*'Factoring table'!$D$9</f>
        <v>0</v>
      </c>
      <c r="H23" s="13">
        <f>'time period'!V22*'Factoring table'!$D$9</f>
        <v>51950.658600000002</v>
      </c>
      <c r="I23" s="13">
        <f>'time period'!W22*'Factoring table'!$D$9</f>
        <v>18.663300000000003</v>
      </c>
      <c r="J23" s="13">
        <f>'time period'!X22*'Factoring table'!$D$9</f>
        <v>0</v>
      </c>
      <c r="K23" s="13">
        <f>'time period'!Y22*'Factoring table'!$D$9</f>
        <v>0</v>
      </c>
      <c r="L23" s="13">
        <f>'time period'!Z22*'Factoring table'!$D$9</f>
        <v>0</v>
      </c>
      <c r="M23" s="13">
        <f>'time period'!AA22*'Factoring table'!$D$9</f>
        <v>0.20970000000000003</v>
      </c>
      <c r="O23">
        <v>6</v>
      </c>
      <c r="P23" s="13">
        <f>'time period'!Q22*'Factoring table'!$D$10</f>
        <v>9.3200000000000005E-2</v>
      </c>
      <c r="Q23" s="13">
        <f>'time period'!R22*'Factoring table'!$D$10</f>
        <v>1.0485000000000002</v>
      </c>
      <c r="R23" s="13">
        <f>'time period'!S22*'Factoring table'!$D$10</f>
        <v>0</v>
      </c>
      <c r="S23" s="13">
        <f>'time period'!T22*'Factoring table'!$D$10</f>
        <v>0.25630000000000003</v>
      </c>
      <c r="T23" s="13">
        <f>'time period'!U22*'Factoring table'!$D$10</f>
        <v>0</v>
      </c>
      <c r="U23" s="13">
        <f>'time period'!V22*'Factoring table'!$D$10</f>
        <v>5772.2954000000009</v>
      </c>
      <c r="V23" s="13">
        <f>'time period'!W22*'Factoring table'!$D$10</f>
        <v>2.0737000000000001</v>
      </c>
      <c r="W23" s="13">
        <f>'time period'!X22*'Factoring table'!$D$10</f>
        <v>0</v>
      </c>
      <c r="X23" s="13">
        <f>'time period'!Y22*'Factoring table'!$D$10</f>
        <v>0</v>
      </c>
      <c r="Y23" s="13">
        <f>'time period'!Z22*'Factoring table'!$D$10</f>
        <v>0</v>
      </c>
      <c r="Z23" s="13">
        <f>'time period'!AA22*'Factoring table'!$D$10</f>
        <v>2.3300000000000001E-2</v>
      </c>
      <c r="AB23">
        <v>6</v>
      </c>
      <c r="AC23" s="13">
        <v>23.719400000000004</v>
      </c>
      <c r="AD23" s="13">
        <v>23.253400000000003</v>
      </c>
      <c r="AE23" s="13">
        <v>0</v>
      </c>
      <c r="AF23" s="13">
        <v>18.313800000000001</v>
      </c>
      <c r="AG23" s="13">
        <v>6.9900000000000004E-2</v>
      </c>
      <c r="AH23" s="13">
        <v>5772.2954000000009</v>
      </c>
      <c r="AI23" s="13">
        <v>299.03220000000005</v>
      </c>
      <c r="AJ23" s="13">
        <v>1.4446000000000003</v>
      </c>
      <c r="AK23" s="13">
        <v>3.0989000000000004</v>
      </c>
      <c r="AL23" s="13">
        <v>0</v>
      </c>
      <c r="AM23" s="13">
        <v>2.3300000000000001E-2</v>
      </c>
      <c r="AO23">
        <v>6</v>
      </c>
      <c r="AP23" s="13">
        <f t="shared" si="2"/>
        <v>24.558200000000003</v>
      </c>
      <c r="AQ23" s="13">
        <f t="shared" si="2"/>
        <v>32.689900000000002</v>
      </c>
      <c r="AR23" s="13">
        <f t="shared" si="2"/>
        <v>0</v>
      </c>
      <c r="AS23" s="13">
        <f t="shared" si="2"/>
        <v>20.6205</v>
      </c>
      <c r="AT23" s="13">
        <f t="shared" si="2"/>
        <v>6.9900000000000004E-2</v>
      </c>
      <c r="AU23" s="13">
        <f t="shared" si="2"/>
        <v>57722.954000000005</v>
      </c>
      <c r="AV23" s="13">
        <f t="shared" si="2"/>
        <v>317.69550000000004</v>
      </c>
      <c r="AW23" s="13">
        <f t="shared" si="2"/>
        <v>1.4446000000000003</v>
      </c>
      <c r="AX23" s="13">
        <f t="shared" si="2"/>
        <v>3.0989000000000004</v>
      </c>
      <c r="AY23" s="13">
        <f t="shared" si="2"/>
        <v>0</v>
      </c>
      <c r="AZ23" s="13">
        <f t="shared" si="2"/>
        <v>0.23300000000000004</v>
      </c>
    </row>
    <row r="24" spans="2:52" x14ac:dyDescent="0.3">
      <c r="B24">
        <v>7</v>
      </c>
      <c r="C24" s="13">
        <f>'time period'!Q23*'Factoring table'!$D$9</f>
        <v>0.41940000000000005</v>
      </c>
      <c r="D24" s="13">
        <f>'time period'!R23*'Factoring table'!$D$9</f>
        <v>54.941400000000009</v>
      </c>
      <c r="E24" s="13">
        <f>'time period'!S23*'Factoring table'!$D$9</f>
        <v>0</v>
      </c>
      <c r="F24" s="13">
        <f>'time period'!T23*'Factoring table'!$D$9</f>
        <v>15252.739200000002</v>
      </c>
      <c r="G24" s="13">
        <f>'time period'!U23*'Factoring table'!$D$9</f>
        <v>0</v>
      </c>
      <c r="H24" s="13">
        <f>'time period'!V23*'Factoring table'!$D$9</f>
        <v>2691.2898</v>
      </c>
      <c r="I24" s="13">
        <f>'time period'!W23*'Factoring table'!$D$9</f>
        <v>5501.2698</v>
      </c>
      <c r="J24" s="13">
        <f>'time period'!X23*'Factoring table'!$D$9</f>
        <v>0</v>
      </c>
      <c r="K24" s="13">
        <f>'time period'!Y23*'Factoring table'!$D$9</f>
        <v>0</v>
      </c>
      <c r="L24" s="13">
        <f>'time period'!Z23*'Factoring table'!$D$9</f>
        <v>0</v>
      </c>
      <c r="M24" s="13">
        <f>'time period'!AA23*'Factoring table'!$D$9</f>
        <v>0.20970000000000003</v>
      </c>
      <c r="O24">
        <v>7</v>
      </c>
      <c r="P24" s="13">
        <f>'time period'!Q23*'Factoring table'!$D$10</f>
        <v>4.6600000000000003E-2</v>
      </c>
      <c r="Q24" s="13">
        <f>'time period'!R23*'Factoring table'!$D$10</f>
        <v>6.1046000000000014</v>
      </c>
      <c r="R24" s="13">
        <f>'time period'!S23*'Factoring table'!$D$10</f>
        <v>0</v>
      </c>
      <c r="S24" s="13">
        <f>'time period'!T23*'Factoring table'!$D$10</f>
        <v>1694.7488000000003</v>
      </c>
      <c r="T24" s="13">
        <f>'time period'!U23*'Factoring table'!$D$10</f>
        <v>0</v>
      </c>
      <c r="U24" s="13">
        <f>'time period'!V23*'Factoring table'!$D$10</f>
        <v>299.03220000000005</v>
      </c>
      <c r="V24" s="13">
        <f>'time period'!W23*'Factoring table'!$D$10</f>
        <v>611.25220000000002</v>
      </c>
      <c r="W24" s="13">
        <f>'time period'!X23*'Factoring table'!$D$10</f>
        <v>0</v>
      </c>
      <c r="X24" s="13">
        <f>'time period'!Y23*'Factoring table'!$D$10</f>
        <v>0</v>
      </c>
      <c r="Y24" s="13">
        <f>'time period'!Z23*'Factoring table'!$D$10</f>
        <v>0</v>
      </c>
      <c r="Z24" s="13">
        <f>'time period'!AA23*'Factoring table'!$D$10</f>
        <v>2.3300000000000001E-2</v>
      </c>
      <c r="AB24">
        <v>7</v>
      </c>
      <c r="AC24" s="13">
        <v>6.9900000000000004E-2</v>
      </c>
      <c r="AD24" s="13">
        <v>0.79220000000000013</v>
      </c>
      <c r="AE24" s="13">
        <v>2.3300000000000001E-2</v>
      </c>
      <c r="AF24" s="13">
        <v>1089.7876000000001</v>
      </c>
      <c r="AG24" s="13">
        <v>2.3300000000000001E-2</v>
      </c>
      <c r="AH24" s="13">
        <v>2.0737000000000001</v>
      </c>
      <c r="AI24" s="13">
        <v>611.25220000000002</v>
      </c>
      <c r="AJ24" s="13">
        <v>6.9900000000000004E-2</v>
      </c>
      <c r="AK24" s="13">
        <v>4.6600000000000003E-2</v>
      </c>
      <c r="AL24" s="13">
        <v>0</v>
      </c>
      <c r="AM24" s="13">
        <v>0</v>
      </c>
      <c r="AO24">
        <v>7</v>
      </c>
      <c r="AP24" s="13">
        <f t="shared" si="2"/>
        <v>0.48930000000000007</v>
      </c>
      <c r="AQ24" s="13">
        <f t="shared" si="2"/>
        <v>55.73360000000001</v>
      </c>
      <c r="AR24" s="13">
        <f t="shared" si="2"/>
        <v>2.3300000000000001E-2</v>
      </c>
      <c r="AS24" s="13">
        <f t="shared" si="2"/>
        <v>16342.526800000001</v>
      </c>
      <c r="AT24" s="13">
        <f t="shared" si="2"/>
        <v>2.3300000000000001E-2</v>
      </c>
      <c r="AU24" s="13">
        <f t="shared" si="2"/>
        <v>2693.3634999999999</v>
      </c>
      <c r="AV24" s="13">
        <f t="shared" si="2"/>
        <v>6112.5219999999999</v>
      </c>
      <c r="AW24" s="13">
        <f t="shared" si="2"/>
        <v>6.9900000000000004E-2</v>
      </c>
      <c r="AX24" s="13">
        <f t="shared" si="2"/>
        <v>4.6600000000000003E-2</v>
      </c>
      <c r="AY24" s="13">
        <f t="shared" si="2"/>
        <v>0</v>
      </c>
      <c r="AZ24" s="13">
        <f t="shared" si="2"/>
        <v>0.20970000000000003</v>
      </c>
    </row>
    <row r="25" spans="2:52" x14ac:dyDescent="0.3">
      <c r="B25">
        <v>8</v>
      </c>
      <c r="C25" s="13">
        <f>'time period'!Q24*'Factoring table'!$D$9</f>
        <v>1035.9180000000001</v>
      </c>
      <c r="D25" s="13">
        <f>'time period'!R24*'Factoring table'!$D$9</f>
        <v>11195.883000000002</v>
      </c>
      <c r="E25" s="13">
        <f>'time period'!S24*'Factoring table'!$D$9</f>
        <v>1624.9653000000001</v>
      </c>
      <c r="F25" s="13">
        <f>'time period'!T24*'Factoring table'!$D$9</f>
        <v>67.103999999999999</v>
      </c>
      <c r="G25" s="13">
        <f>'time period'!U24*'Factoring table'!$D$9</f>
        <v>324.40590000000003</v>
      </c>
      <c r="H25" s="13">
        <f>'time period'!V24*'Factoring table'!$D$9</f>
        <v>13.001400000000002</v>
      </c>
      <c r="I25" s="13">
        <f>'time period'!W24*'Factoring table'!$D$9</f>
        <v>0.6291000000000001</v>
      </c>
      <c r="J25" s="13">
        <f>'time period'!X24*'Factoring table'!$D$9</f>
        <v>33929.879400000005</v>
      </c>
      <c r="K25" s="13">
        <f>'time period'!Y24*'Factoring table'!$D$9</f>
        <v>5.2425000000000006</v>
      </c>
      <c r="L25" s="13">
        <f>'time period'!Z24*'Factoring table'!$D$9</f>
        <v>0</v>
      </c>
      <c r="M25" s="13">
        <f>'time period'!AA24*'Factoring table'!$D$9</f>
        <v>0.20970000000000003</v>
      </c>
      <c r="O25">
        <v>8</v>
      </c>
      <c r="P25" s="13">
        <f>'time period'!Q24*'Factoring table'!$D$10</f>
        <v>115.102</v>
      </c>
      <c r="Q25" s="13">
        <f>'time period'!R24*'Factoring table'!$D$10</f>
        <v>1243.9870000000001</v>
      </c>
      <c r="R25" s="13">
        <f>'time period'!S24*'Factoring table'!$D$10</f>
        <v>180.55170000000001</v>
      </c>
      <c r="S25" s="13">
        <f>'time period'!T24*'Factoring table'!$D$10</f>
        <v>7.4560000000000004</v>
      </c>
      <c r="T25" s="13">
        <f>'time period'!U24*'Factoring table'!$D$10</f>
        <v>36.045100000000005</v>
      </c>
      <c r="U25" s="13">
        <f>'time period'!V24*'Factoring table'!$D$10</f>
        <v>1.4446000000000003</v>
      </c>
      <c r="V25" s="13">
        <f>'time period'!W24*'Factoring table'!$D$10</f>
        <v>6.9900000000000004E-2</v>
      </c>
      <c r="W25" s="13">
        <f>'time period'!X24*'Factoring table'!$D$10</f>
        <v>3769.9866000000002</v>
      </c>
      <c r="X25" s="13">
        <f>'time period'!Y24*'Factoring table'!$D$10</f>
        <v>0.58250000000000002</v>
      </c>
      <c r="Y25" s="13">
        <f>'time period'!Z24*'Factoring table'!$D$10</f>
        <v>0</v>
      </c>
      <c r="Z25" s="13">
        <f>'time period'!AA24*'Factoring table'!$D$10</f>
        <v>2.3300000000000001E-2</v>
      </c>
      <c r="AB25">
        <v>8</v>
      </c>
      <c r="AC25" s="13">
        <v>5.4056000000000006</v>
      </c>
      <c r="AD25" s="13">
        <v>14.306200000000002</v>
      </c>
      <c r="AE25" s="13">
        <v>72.789200000000008</v>
      </c>
      <c r="AF25" s="13">
        <v>0.32620000000000005</v>
      </c>
      <c r="AG25" s="13">
        <v>66.125399999999999</v>
      </c>
      <c r="AH25" s="13">
        <v>0</v>
      </c>
      <c r="AI25" s="13">
        <v>0</v>
      </c>
      <c r="AJ25" s="13">
        <v>3769.9866000000002</v>
      </c>
      <c r="AK25" s="13">
        <v>91.755400000000009</v>
      </c>
      <c r="AL25" s="13">
        <v>2.3300000000000001E-2</v>
      </c>
      <c r="AM25" s="13">
        <v>0.34950000000000003</v>
      </c>
      <c r="AO25">
        <v>8</v>
      </c>
      <c r="AP25" s="13">
        <f t="shared" si="2"/>
        <v>1041.3236000000002</v>
      </c>
      <c r="AQ25" s="13">
        <f t="shared" si="2"/>
        <v>11210.189200000003</v>
      </c>
      <c r="AR25" s="13">
        <f t="shared" si="2"/>
        <v>1697.7545</v>
      </c>
      <c r="AS25" s="13">
        <f t="shared" si="2"/>
        <v>67.430199999999999</v>
      </c>
      <c r="AT25" s="13">
        <f t="shared" si="2"/>
        <v>390.53130000000004</v>
      </c>
      <c r="AU25" s="13">
        <f t="shared" si="2"/>
        <v>13.001400000000002</v>
      </c>
      <c r="AV25" s="13">
        <f t="shared" si="2"/>
        <v>0.6291000000000001</v>
      </c>
      <c r="AW25" s="13">
        <f t="shared" si="2"/>
        <v>37699.866000000009</v>
      </c>
      <c r="AX25" s="13">
        <f t="shared" si="2"/>
        <v>96.997900000000016</v>
      </c>
      <c r="AY25" s="13">
        <f t="shared" si="2"/>
        <v>2.3300000000000001E-2</v>
      </c>
      <c r="AZ25" s="13">
        <f t="shared" si="2"/>
        <v>0.55920000000000003</v>
      </c>
    </row>
    <row r="26" spans="2:52" x14ac:dyDescent="0.3">
      <c r="B26">
        <v>9</v>
      </c>
      <c r="C26" s="13">
        <f>'time period'!Q25*'Factoring table'!$D$9</f>
        <v>1122.9435000000001</v>
      </c>
      <c r="D26" s="13">
        <f>'time period'!R25*'Factoring table'!$D$9</f>
        <v>1366.4052000000001</v>
      </c>
      <c r="E26" s="13">
        <f>'time period'!S25*'Factoring table'!$D$9</f>
        <v>10.694700000000001</v>
      </c>
      <c r="F26" s="13">
        <f>'time period'!T25*'Factoring table'!$D$9</f>
        <v>24.325200000000002</v>
      </c>
      <c r="G26" s="13">
        <f>'time period'!U25*'Factoring table'!$D$9</f>
        <v>0.20970000000000003</v>
      </c>
      <c r="H26" s="13">
        <f>'time period'!V25*'Factoring table'!$D$9</f>
        <v>27.8901</v>
      </c>
      <c r="I26" s="13">
        <f>'time period'!W25*'Factoring table'!$D$9</f>
        <v>0.41940000000000005</v>
      </c>
      <c r="J26" s="13">
        <f>'time period'!X25*'Factoring table'!$D$9</f>
        <v>825.79860000000008</v>
      </c>
      <c r="K26" s="13">
        <f>'time period'!Y25*'Factoring table'!$D$9</f>
        <v>5.2425000000000006</v>
      </c>
      <c r="L26" s="13">
        <f>'time period'!Z25*'Factoring table'!$D$9</f>
        <v>105.2694</v>
      </c>
      <c r="M26" s="13">
        <f>'time period'!AA25*'Factoring table'!$D$9</f>
        <v>3993.1074000000003</v>
      </c>
      <c r="O26">
        <v>9</v>
      </c>
      <c r="P26" s="13">
        <f>'time period'!Q25*'Factoring table'!$D$10</f>
        <v>124.77150000000002</v>
      </c>
      <c r="Q26" s="13">
        <f>'time period'!R25*'Factoring table'!$D$10</f>
        <v>151.8228</v>
      </c>
      <c r="R26" s="13">
        <f>'time period'!S25*'Factoring table'!$D$10</f>
        <v>1.1883000000000001</v>
      </c>
      <c r="S26" s="13">
        <f>'time period'!T25*'Factoring table'!$D$10</f>
        <v>2.7028000000000003</v>
      </c>
      <c r="T26" s="13">
        <f>'time period'!U25*'Factoring table'!$D$10</f>
        <v>2.3300000000000001E-2</v>
      </c>
      <c r="U26" s="13">
        <f>'time period'!V25*'Factoring table'!$D$10</f>
        <v>3.0989000000000004</v>
      </c>
      <c r="V26" s="13">
        <f>'time period'!W25*'Factoring table'!$D$10</f>
        <v>4.6600000000000003E-2</v>
      </c>
      <c r="W26" s="13">
        <f>'time period'!X25*'Factoring table'!$D$10</f>
        <v>91.755400000000009</v>
      </c>
      <c r="X26" s="13">
        <f>'time period'!Y25*'Factoring table'!$D$10</f>
        <v>0.58250000000000002</v>
      </c>
      <c r="Y26" s="13">
        <f>'time period'!Z25*'Factoring table'!$D$10</f>
        <v>11.696600000000002</v>
      </c>
      <c r="Z26" s="13">
        <f>'time period'!AA25*'Factoring table'!$D$10</f>
        <v>443.67860000000002</v>
      </c>
      <c r="AB26">
        <v>9</v>
      </c>
      <c r="AC26" s="13">
        <v>0.69900000000000007</v>
      </c>
      <c r="AD26" s="13">
        <v>4.6600000000000003E-2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0.58250000000000002</v>
      </c>
      <c r="AK26" s="13">
        <v>0.58250000000000002</v>
      </c>
      <c r="AL26" s="13">
        <v>126.26270000000002</v>
      </c>
      <c r="AM26" s="13">
        <v>758.22860000000003</v>
      </c>
      <c r="AO26">
        <v>9</v>
      </c>
      <c r="AP26" s="13">
        <f t="shared" si="2"/>
        <v>1123.6425000000002</v>
      </c>
      <c r="AQ26" s="13">
        <f t="shared" si="2"/>
        <v>1366.4518</v>
      </c>
      <c r="AR26" s="13">
        <f t="shared" si="2"/>
        <v>10.694700000000001</v>
      </c>
      <c r="AS26" s="13">
        <f t="shared" si="2"/>
        <v>24.325200000000002</v>
      </c>
      <c r="AT26" s="13">
        <f t="shared" si="2"/>
        <v>0.20970000000000003</v>
      </c>
      <c r="AU26" s="13">
        <f t="shared" si="2"/>
        <v>27.8901</v>
      </c>
      <c r="AV26" s="13">
        <f t="shared" si="2"/>
        <v>0.41940000000000005</v>
      </c>
      <c r="AW26" s="13">
        <f t="shared" si="2"/>
        <v>826.38110000000006</v>
      </c>
      <c r="AX26" s="13">
        <f t="shared" si="2"/>
        <v>5.8250000000000011</v>
      </c>
      <c r="AY26" s="13">
        <f t="shared" si="2"/>
        <v>231.53210000000001</v>
      </c>
      <c r="AZ26" s="13">
        <f t="shared" si="2"/>
        <v>4751.3360000000002</v>
      </c>
    </row>
    <row r="27" spans="2:52" x14ac:dyDescent="0.3">
      <c r="B27">
        <v>10</v>
      </c>
      <c r="C27" s="13">
        <f>'time period'!Q26*'Factoring table'!$D$9</f>
        <v>4.4037000000000006</v>
      </c>
      <c r="D27" s="13">
        <f>'time period'!R26*'Factoring table'!$D$9</f>
        <v>0.41940000000000005</v>
      </c>
      <c r="E27" s="13">
        <f>'time period'!S26*'Factoring table'!$D$9</f>
        <v>0</v>
      </c>
      <c r="F27" s="13">
        <f>'time period'!T26*'Factoring table'!$D$9</f>
        <v>0</v>
      </c>
      <c r="G27" s="13">
        <f>'time period'!U26*'Factoring table'!$D$9</f>
        <v>0</v>
      </c>
      <c r="H27" s="13">
        <f>'time period'!V26*'Factoring table'!$D$9</f>
        <v>0</v>
      </c>
      <c r="I27" s="13">
        <f>'time period'!W26*'Factoring table'!$D$9</f>
        <v>0</v>
      </c>
      <c r="J27" s="13">
        <f>'time period'!X26*'Factoring table'!$D$9</f>
        <v>0.20970000000000003</v>
      </c>
      <c r="K27" s="13">
        <f>'time period'!Y26*'Factoring table'!$D$9</f>
        <v>1136.3643000000002</v>
      </c>
      <c r="L27" s="13">
        <f>'time period'!Z26*'Factoring table'!$D$9</f>
        <v>7894.9953000000005</v>
      </c>
      <c r="M27" s="13">
        <f>'time period'!AA26*'Factoring table'!$D$9</f>
        <v>278.06220000000002</v>
      </c>
      <c r="O27">
        <v>10</v>
      </c>
      <c r="P27" s="13">
        <f>'time period'!Q26*'Factoring table'!$D$10</f>
        <v>0.48930000000000007</v>
      </c>
      <c r="Q27" s="13">
        <f>'time period'!R26*'Factoring table'!$D$10</f>
        <v>4.6600000000000003E-2</v>
      </c>
      <c r="R27" s="13">
        <f>'time period'!S26*'Factoring table'!$D$10</f>
        <v>0</v>
      </c>
      <c r="S27" s="13">
        <f>'time period'!T26*'Factoring table'!$D$10</f>
        <v>0</v>
      </c>
      <c r="T27" s="13">
        <f>'time period'!U26*'Factoring table'!$D$10</f>
        <v>0</v>
      </c>
      <c r="U27" s="13">
        <f>'time period'!V26*'Factoring table'!$D$10</f>
        <v>0</v>
      </c>
      <c r="V27" s="13">
        <f>'time period'!W26*'Factoring table'!$D$10</f>
        <v>0</v>
      </c>
      <c r="W27" s="13">
        <f>'time period'!X26*'Factoring table'!$D$10</f>
        <v>2.3300000000000001E-2</v>
      </c>
      <c r="X27" s="13">
        <f>'time period'!Y26*'Factoring table'!$D$10</f>
        <v>126.26270000000002</v>
      </c>
      <c r="Y27" s="13">
        <f>'time period'!Z26*'Factoring table'!$D$10</f>
        <v>877.22170000000006</v>
      </c>
      <c r="Z27" s="13">
        <f>'time period'!AA26*'Factoring table'!$D$10</f>
        <v>30.895800000000005</v>
      </c>
      <c r="AB27">
        <v>10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11.696600000000002</v>
      </c>
      <c r="AL27" s="13">
        <v>877.22170000000006</v>
      </c>
      <c r="AM27" s="13">
        <v>3.1455000000000002</v>
      </c>
      <c r="AO27">
        <v>10</v>
      </c>
      <c r="AP27" s="13">
        <f t="shared" si="2"/>
        <v>4.4037000000000006</v>
      </c>
      <c r="AQ27" s="13">
        <f t="shared" si="2"/>
        <v>0.41940000000000005</v>
      </c>
      <c r="AR27" s="13">
        <f t="shared" si="2"/>
        <v>0</v>
      </c>
      <c r="AS27" s="13">
        <f t="shared" si="2"/>
        <v>0</v>
      </c>
      <c r="AT27" s="13">
        <f t="shared" si="2"/>
        <v>0</v>
      </c>
      <c r="AU27" s="13">
        <f t="shared" si="2"/>
        <v>0</v>
      </c>
      <c r="AV27" s="13">
        <f t="shared" si="2"/>
        <v>0</v>
      </c>
      <c r="AW27" s="13">
        <f t="shared" si="2"/>
        <v>0.20970000000000003</v>
      </c>
      <c r="AX27" s="13">
        <f t="shared" si="2"/>
        <v>1148.0609000000002</v>
      </c>
      <c r="AY27" s="13">
        <f t="shared" si="2"/>
        <v>8772.2170000000006</v>
      </c>
      <c r="AZ27" s="13">
        <f t="shared" si="2"/>
        <v>281.20770000000005</v>
      </c>
    </row>
    <row r="28" spans="2:52" x14ac:dyDescent="0.3">
      <c r="B28">
        <v>11</v>
      </c>
      <c r="C28" s="13">
        <f>'time period'!Q27*'Factoring table'!$D$9</f>
        <v>1292.5907999999999</v>
      </c>
      <c r="D28" s="13">
        <f>'time period'!R27*'Factoring table'!$D$9</f>
        <v>3.1455000000000002</v>
      </c>
      <c r="E28" s="13">
        <f>'time period'!S27*'Factoring table'!$D$9</f>
        <v>0.20970000000000003</v>
      </c>
      <c r="F28" s="13">
        <f>'time period'!T27*'Factoring table'!$D$9</f>
        <v>0</v>
      </c>
      <c r="G28" s="13">
        <f>'time period'!U27*'Factoring table'!$D$9</f>
        <v>0.20970000000000003</v>
      </c>
      <c r="H28" s="13">
        <f>'time period'!V27*'Factoring table'!$D$9</f>
        <v>0.20970000000000003</v>
      </c>
      <c r="I28" s="13">
        <f>'time period'!W27*'Factoring table'!$D$9</f>
        <v>0</v>
      </c>
      <c r="J28" s="13">
        <f>'time period'!X27*'Factoring table'!$D$9</f>
        <v>3.1455000000000002</v>
      </c>
      <c r="K28" s="13">
        <f>'time period'!Y27*'Factoring table'!$D$9</f>
        <v>6824.0574000000006</v>
      </c>
      <c r="L28" s="13">
        <f>'time period'!Z27*'Factoring table'!$D$9</f>
        <v>28.309500000000003</v>
      </c>
      <c r="M28" s="13">
        <f>'time period'!AA27*'Factoring table'!$D$9</f>
        <v>3749.8554000000004</v>
      </c>
      <c r="O28">
        <v>11</v>
      </c>
      <c r="P28" s="13">
        <f>'time period'!Q27*'Factoring table'!$D$10</f>
        <v>143.62120000000002</v>
      </c>
      <c r="Q28" s="13">
        <f>'time period'!R27*'Factoring table'!$D$10</f>
        <v>0.34950000000000003</v>
      </c>
      <c r="R28" s="13">
        <f>'time period'!S27*'Factoring table'!$D$10</f>
        <v>2.3300000000000001E-2</v>
      </c>
      <c r="S28" s="13">
        <f>'time period'!T27*'Factoring table'!$D$10</f>
        <v>0</v>
      </c>
      <c r="T28" s="13">
        <f>'time period'!U27*'Factoring table'!$D$10</f>
        <v>2.3300000000000001E-2</v>
      </c>
      <c r="U28" s="13">
        <f>'time period'!V27*'Factoring table'!$D$10</f>
        <v>2.3300000000000001E-2</v>
      </c>
      <c r="V28" s="13">
        <f>'time period'!W27*'Factoring table'!$D$10</f>
        <v>0</v>
      </c>
      <c r="W28" s="13">
        <f>'time period'!X27*'Factoring table'!$D$10</f>
        <v>0.34950000000000003</v>
      </c>
      <c r="X28" s="13">
        <f>'time period'!Y27*'Factoring table'!$D$10</f>
        <v>758.22860000000003</v>
      </c>
      <c r="Y28" s="13">
        <f>'time period'!Z27*'Factoring table'!$D$10</f>
        <v>3.1455000000000002</v>
      </c>
      <c r="Z28" s="13">
        <f>'time period'!AA27*'Factoring table'!$D$10</f>
        <v>416.65060000000005</v>
      </c>
      <c r="AB28">
        <v>11</v>
      </c>
      <c r="AC28" s="13">
        <v>2.9125000000000001</v>
      </c>
      <c r="AD28" s="13">
        <v>0</v>
      </c>
      <c r="AE28" s="13">
        <v>0</v>
      </c>
      <c r="AF28" s="13">
        <v>2.3300000000000001E-2</v>
      </c>
      <c r="AG28" s="13">
        <v>2.3300000000000001E-2</v>
      </c>
      <c r="AH28" s="13">
        <v>2.3300000000000001E-2</v>
      </c>
      <c r="AI28" s="13">
        <v>2.3300000000000001E-2</v>
      </c>
      <c r="AJ28" s="13">
        <v>2.3300000000000001E-2</v>
      </c>
      <c r="AK28" s="13">
        <v>443.67860000000002</v>
      </c>
      <c r="AL28" s="13">
        <v>30.895800000000005</v>
      </c>
      <c r="AM28" s="13">
        <v>416.65060000000005</v>
      </c>
      <c r="AO28">
        <v>11</v>
      </c>
      <c r="AP28" s="13">
        <f t="shared" si="2"/>
        <v>1295.5032999999999</v>
      </c>
      <c r="AQ28" s="13">
        <f t="shared" si="2"/>
        <v>3.1455000000000002</v>
      </c>
      <c r="AR28" s="13">
        <f t="shared" si="2"/>
        <v>0.20970000000000003</v>
      </c>
      <c r="AS28" s="13">
        <f t="shared" si="2"/>
        <v>2.3300000000000001E-2</v>
      </c>
      <c r="AT28" s="13">
        <f t="shared" si="2"/>
        <v>0.23300000000000004</v>
      </c>
      <c r="AU28" s="13">
        <f t="shared" si="2"/>
        <v>0.23300000000000004</v>
      </c>
      <c r="AV28" s="13">
        <f t="shared" si="2"/>
        <v>2.3300000000000001E-2</v>
      </c>
      <c r="AW28" s="13">
        <f t="shared" si="2"/>
        <v>3.1688000000000001</v>
      </c>
      <c r="AX28" s="13">
        <f t="shared" si="2"/>
        <v>7267.7360000000008</v>
      </c>
      <c r="AY28" s="13">
        <f t="shared" si="2"/>
        <v>59.205300000000008</v>
      </c>
      <c r="AZ28" s="13">
        <f t="shared" si="2"/>
        <v>4166.5060000000003</v>
      </c>
    </row>
    <row r="31" spans="2:52" x14ac:dyDescent="0.3">
      <c r="B31" t="s">
        <v>14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O31" t="s">
        <v>14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8</v>
      </c>
      <c r="X31">
        <v>9</v>
      </c>
      <c r="Y31">
        <v>10</v>
      </c>
      <c r="Z31">
        <v>11</v>
      </c>
      <c r="AB31" t="s">
        <v>14</v>
      </c>
      <c r="AC31">
        <v>1</v>
      </c>
      <c r="AD31">
        <v>2</v>
      </c>
      <c r="AE31">
        <v>3</v>
      </c>
      <c r="AF31">
        <v>4</v>
      </c>
      <c r="AG31">
        <v>5</v>
      </c>
      <c r="AH31">
        <v>6</v>
      </c>
      <c r="AI31">
        <v>7</v>
      </c>
      <c r="AJ31">
        <v>8</v>
      </c>
      <c r="AK31">
        <v>9</v>
      </c>
      <c r="AL31">
        <v>10</v>
      </c>
      <c r="AM31">
        <v>11</v>
      </c>
      <c r="AO31" t="s">
        <v>14</v>
      </c>
      <c r="AP31">
        <v>1</v>
      </c>
      <c r="AQ31">
        <v>2</v>
      </c>
      <c r="AR31">
        <v>3</v>
      </c>
      <c r="AS31">
        <v>4</v>
      </c>
      <c r="AT31">
        <v>5</v>
      </c>
      <c r="AU31">
        <v>6</v>
      </c>
      <c r="AV31">
        <v>7</v>
      </c>
      <c r="AW31">
        <v>8</v>
      </c>
      <c r="AX31">
        <v>9</v>
      </c>
      <c r="AY31">
        <v>10</v>
      </c>
      <c r="AZ31">
        <v>11</v>
      </c>
    </row>
    <row r="32" spans="2:52" ht="15" thickBot="1" x14ac:dyDescent="0.35">
      <c r="B32">
        <v>1</v>
      </c>
      <c r="C32" s="13">
        <f>'time period'!Q31*'Factoring table'!$F$9</f>
        <v>331690.75200000004</v>
      </c>
      <c r="D32" s="13">
        <f>'time period'!R31*'Factoring table'!$F$9</f>
        <v>7327.6920000000009</v>
      </c>
      <c r="E32" s="13">
        <f>'time period'!S31*'Factoring table'!$F$9</f>
        <v>0.85500000000000009</v>
      </c>
      <c r="F32" s="13">
        <f>'time period'!T31*'Factoring table'!$F$9</f>
        <v>47.88</v>
      </c>
      <c r="G32" s="13">
        <f>'time period'!U31*'Factoring table'!$F$9</f>
        <v>1.1970000000000001</v>
      </c>
      <c r="H32" s="13">
        <f>'time period'!V31*'Factoring table'!$F$9</f>
        <v>174.078</v>
      </c>
      <c r="I32" s="13">
        <f>'time period'!W31*'Factoring table'!$F$9</f>
        <v>0.51300000000000001</v>
      </c>
      <c r="J32" s="13">
        <f>'time period'!X31*'Factoring table'!$F$9</f>
        <v>39.672000000000004</v>
      </c>
      <c r="K32" s="13">
        <f>'time period'!Y31*'Factoring table'!$F$9</f>
        <v>5.1300000000000008</v>
      </c>
      <c r="L32" s="13">
        <f>'time period'!Z31*'Factoring table'!$F$9</f>
        <v>0</v>
      </c>
      <c r="M32" s="13">
        <f>'time period'!AA31*'Factoring table'!$F$9</f>
        <v>21.375</v>
      </c>
      <c r="O32">
        <v>1</v>
      </c>
      <c r="P32" s="13">
        <f>'time period'!Q31*'Factoring table'!$F$10</f>
        <v>331690.75200000004</v>
      </c>
      <c r="Q32" s="13">
        <f>'time period'!R31*'Factoring table'!$F$10</f>
        <v>7327.6920000000009</v>
      </c>
      <c r="R32" s="13">
        <f>'time period'!S31*'Factoring table'!$F$10</f>
        <v>0.85500000000000009</v>
      </c>
      <c r="S32" s="13">
        <f>'time period'!T31*'Factoring table'!$F$10</f>
        <v>47.88</v>
      </c>
      <c r="T32" s="13">
        <f>'time period'!U31*'Factoring table'!$F$10</f>
        <v>1.1970000000000001</v>
      </c>
      <c r="U32" s="13">
        <f>'time period'!V31*'Factoring table'!$F$10</f>
        <v>174.078</v>
      </c>
      <c r="V32" s="13">
        <f>'time period'!W31*'Factoring table'!$F$10</f>
        <v>0.51300000000000001</v>
      </c>
      <c r="W32" s="13">
        <f>'time period'!X31*'Factoring table'!$F$10</f>
        <v>39.672000000000004</v>
      </c>
      <c r="X32" s="13">
        <f>'time period'!Y31*'Factoring table'!$F$10</f>
        <v>5.1300000000000008</v>
      </c>
      <c r="Y32" s="13">
        <f>'time period'!Z31*'Factoring table'!$F$10</f>
        <v>0</v>
      </c>
      <c r="Z32" s="13">
        <f>'time period'!AA31*'Factoring table'!$F$10</f>
        <v>21.375</v>
      </c>
      <c r="AB32">
        <v>1</v>
      </c>
      <c r="AC32" s="13">
        <f t="array" ref="AC32:AM42">TRANSPOSE(P32:Z42)</f>
        <v>331690.75200000004</v>
      </c>
      <c r="AD32" s="13">
        <v>793.09800000000007</v>
      </c>
      <c r="AE32" s="13">
        <v>4.1040000000000001</v>
      </c>
      <c r="AF32" s="13">
        <v>18.126000000000001</v>
      </c>
      <c r="AG32" s="13">
        <v>9.7469999999999999</v>
      </c>
      <c r="AH32" s="13">
        <v>0.68400000000000005</v>
      </c>
      <c r="AI32" s="13">
        <v>0.34200000000000003</v>
      </c>
      <c r="AJ32" s="13">
        <v>844.74</v>
      </c>
      <c r="AK32" s="13">
        <v>915.70500000000004</v>
      </c>
      <c r="AL32" s="13">
        <v>3.5910000000000002</v>
      </c>
      <c r="AM32" s="13">
        <v>1054.0440000000001</v>
      </c>
      <c r="AO32">
        <v>1</v>
      </c>
      <c r="AP32" s="13">
        <f t="shared" ref="AP32:AZ42" si="3">AC32+C32</f>
        <v>663381.50400000007</v>
      </c>
      <c r="AQ32" s="13">
        <f t="shared" si="3"/>
        <v>8120.7900000000009</v>
      </c>
      <c r="AR32" s="13">
        <f t="shared" si="3"/>
        <v>4.9590000000000005</v>
      </c>
      <c r="AS32" s="13">
        <f t="shared" si="3"/>
        <v>66.006</v>
      </c>
      <c r="AT32" s="13">
        <f t="shared" si="3"/>
        <v>10.943999999999999</v>
      </c>
      <c r="AU32" s="13">
        <f t="shared" si="3"/>
        <v>174.762</v>
      </c>
      <c r="AV32" s="13">
        <f t="shared" si="3"/>
        <v>0.85499999999999998</v>
      </c>
      <c r="AW32" s="13">
        <f t="shared" si="3"/>
        <v>884.41200000000003</v>
      </c>
      <c r="AX32" s="13">
        <f t="shared" si="3"/>
        <v>920.83500000000004</v>
      </c>
      <c r="AY32" s="13">
        <f t="shared" si="3"/>
        <v>3.5910000000000002</v>
      </c>
      <c r="AZ32" s="13">
        <f t="shared" si="3"/>
        <v>1075.4190000000001</v>
      </c>
    </row>
    <row r="33" spans="2:52" ht="15" thickBot="1" x14ac:dyDescent="0.35">
      <c r="B33" s="12">
        <v>2</v>
      </c>
      <c r="C33" s="13">
        <f>'time period'!Q32*'Factoring table'!$F$9</f>
        <v>793.09800000000007</v>
      </c>
      <c r="D33" s="13">
        <f>'time period'!R32*'Factoring table'!$F$9</f>
        <v>53027.613000000005</v>
      </c>
      <c r="E33" s="13">
        <f>'time period'!S32*'Factoring table'!$F$9</f>
        <v>4.4460000000000006</v>
      </c>
      <c r="F33" s="13">
        <f>'time period'!T32*'Factoring table'!$F$9</f>
        <v>4803.9030000000002</v>
      </c>
      <c r="G33" s="13">
        <f>'time period'!U32*'Factoring table'!$F$9</f>
        <v>6.1560000000000006</v>
      </c>
      <c r="H33" s="13">
        <f>'time period'!V32*'Factoring table'!$F$9</f>
        <v>170.65800000000002</v>
      </c>
      <c r="I33" s="13">
        <f>'time period'!W32*'Factoring table'!$F$9</f>
        <v>5.8140000000000001</v>
      </c>
      <c r="J33" s="13">
        <f>'time period'!X32*'Factoring table'!$F$9</f>
        <v>104.99400000000001</v>
      </c>
      <c r="K33" s="13">
        <f>'time period'!Y32*'Factoring table'!$F$9</f>
        <v>0.34200000000000003</v>
      </c>
      <c r="L33" s="13">
        <f>'time period'!Z32*'Factoring table'!$F$9</f>
        <v>0</v>
      </c>
      <c r="M33" s="13">
        <f>'time period'!AA32*'Factoring table'!$F$9</f>
        <v>0</v>
      </c>
      <c r="O33" s="12">
        <v>2</v>
      </c>
      <c r="P33" s="13">
        <f>'time period'!Q32*'Factoring table'!$F$10</f>
        <v>793.09800000000007</v>
      </c>
      <c r="Q33" s="13">
        <f>'time period'!R32*'Factoring table'!$F$10</f>
        <v>53027.613000000005</v>
      </c>
      <c r="R33" s="13">
        <f>'time period'!S32*'Factoring table'!$F$10</f>
        <v>4.4460000000000006</v>
      </c>
      <c r="S33" s="13">
        <f>'time period'!T32*'Factoring table'!$F$10</f>
        <v>4803.9030000000002</v>
      </c>
      <c r="T33" s="13">
        <f>'time period'!U32*'Factoring table'!$F$10</f>
        <v>6.1560000000000006</v>
      </c>
      <c r="U33" s="13">
        <f>'time period'!V32*'Factoring table'!$F$10</f>
        <v>170.65800000000002</v>
      </c>
      <c r="V33" s="13">
        <f>'time period'!W32*'Factoring table'!$F$10</f>
        <v>5.8140000000000001</v>
      </c>
      <c r="W33" s="13">
        <f>'time period'!X32*'Factoring table'!$F$10</f>
        <v>104.99400000000001</v>
      </c>
      <c r="X33" s="13">
        <f>'time period'!Y32*'Factoring table'!$F$10</f>
        <v>0.34200000000000003</v>
      </c>
      <c r="Y33" s="13">
        <f>'time period'!Z32*'Factoring table'!$F$10</f>
        <v>0</v>
      </c>
      <c r="Z33" s="13">
        <f>'time period'!AA32*'Factoring table'!$F$10</f>
        <v>0</v>
      </c>
      <c r="AB33" s="12">
        <v>2</v>
      </c>
      <c r="AC33" s="13">
        <v>7327.6920000000009</v>
      </c>
      <c r="AD33" s="13">
        <v>53027.613000000005</v>
      </c>
      <c r="AE33" s="13">
        <v>320.79600000000005</v>
      </c>
      <c r="AF33" s="13">
        <v>12259.503000000001</v>
      </c>
      <c r="AG33" s="13">
        <v>811.05300000000011</v>
      </c>
      <c r="AH33" s="13">
        <v>7.6950000000000003</v>
      </c>
      <c r="AI33" s="13">
        <v>44.802000000000007</v>
      </c>
      <c r="AJ33" s="13">
        <v>9129.69</v>
      </c>
      <c r="AK33" s="13">
        <v>1114.2360000000001</v>
      </c>
      <c r="AL33" s="13">
        <v>0.34200000000000003</v>
      </c>
      <c r="AM33" s="13">
        <v>2.5650000000000004</v>
      </c>
      <c r="AO33" s="12">
        <v>2</v>
      </c>
      <c r="AP33" s="13">
        <f t="shared" si="3"/>
        <v>8120.7900000000009</v>
      </c>
      <c r="AQ33" s="13">
        <f t="shared" si="3"/>
        <v>106055.22600000001</v>
      </c>
      <c r="AR33" s="13">
        <f t="shared" si="3"/>
        <v>325.24200000000008</v>
      </c>
      <c r="AS33" s="13">
        <f t="shared" si="3"/>
        <v>17063.406000000003</v>
      </c>
      <c r="AT33" s="13">
        <f t="shared" si="3"/>
        <v>817.20900000000006</v>
      </c>
      <c r="AU33" s="13">
        <f t="shared" si="3"/>
        <v>178.35300000000001</v>
      </c>
      <c r="AV33" s="13">
        <f t="shared" si="3"/>
        <v>50.616000000000007</v>
      </c>
      <c r="AW33" s="13">
        <f t="shared" si="3"/>
        <v>9234.6840000000011</v>
      </c>
      <c r="AX33" s="13">
        <f t="shared" si="3"/>
        <v>1114.5780000000002</v>
      </c>
      <c r="AY33" s="13">
        <f t="shared" si="3"/>
        <v>0.34200000000000003</v>
      </c>
      <c r="AZ33" s="13">
        <f t="shared" si="3"/>
        <v>2.5650000000000004</v>
      </c>
    </row>
    <row r="34" spans="2:52" x14ac:dyDescent="0.3">
      <c r="B34">
        <v>3</v>
      </c>
      <c r="C34" s="13">
        <f>'time period'!Q33*'Factoring table'!$F$9</f>
        <v>4.1040000000000001</v>
      </c>
      <c r="D34" s="13">
        <f>'time period'!R33*'Factoring table'!$F$9</f>
        <v>320.79600000000005</v>
      </c>
      <c r="E34" s="13">
        <f>'time period'!S33*'Factoring table'!$F$9</f>
        <v>1706.7510000000002</v>
      </c>
      <c r="F34" s="13">
        <f>'time period'!T33*'Factoring table'!$F$9</f>
        <v>33.516000000000005</v>
      </c>
      <c r="G34" s="13">
        <f>'time period'!U33*'Factoring table'!$F$9</f>
        <v>1765.9170000000001</v>
      </c>
      <c r="H34" s="13">
        <f>'time period'!V33*'Factoring table'!$F$9</f>
        <v>0</v>
      </c>
      <c r="I34" s="13">
        <f>'time period'!W33*'Factoring table'!$F$9</f>
        <v>0.17100000000000001</v>
      </c>
      <c r="J34" s="13">
        <f>'time period'!X33*'Factoring table'!$F$9</f>
        <v>534.20400000000006</v>
      </c>
      <c r="K34" s="13">
        <f>'time period'!Y33*'Factoring table'!$F$9</f>
        <v>0</v>
      </c>
      <c r="L34" s="13">
        <f>'time period'!Z33*'Factoring table'!$F$9</f>
        <v>0</v>
      </c>
      <c r="M34" s="13">
        <f>'time period'!AA33*'Factoring table'!$F$9</f>
        <v>0</v>
      </c>
      <c r="O34">
        <v>3</v>
      </c>
      <c r="P34" s="13">
        <f>'time period'!Q33*'Factoring table'!$F$10</f>
        <v>4.1040000000000001</v>
      </c>
      <c r="Q34" s="13">
        <f>'time period'!R33*'Factoring table'!$F$10</f>
        <v>320.79600000000005</v>
      </c>
      <c r="R34" s="13">
        <f>'time period'!S33*'Factoring table'!$F$10</f>
        <v>1706.7510000000002</v>
      </c>
      <c r="S34" s="13">
        <f>'time period'!T33*'Factoring table'!$F$10</f>
        <v>33.516000000000005</v>
      </c>
      <c r="T34" s="13">
        <f>'time period'!U33*'Factoring table'!$F$10</f>
        <v>1765.9170000000001</v>
      </c>
      <c r="U34" s="13">
        <f>'time period'!V33*'Factoring table'!$F$10</f>
        <v>0</v>
      </c>
      <c r="V34" s="13">
        <f>'time period'!W33*'Factoring table'!$F$10</f>
        <v>0.17100000000000001</v>
      </c>
      <c r="W34" s="13">
        <f>'time period'!X33*'Factoring table'!$F$10</f>
        <v>534.20400000000006</v>
      </c>
      <c r="X34" s="13">
        <f>'time period'!Y33*'Factoring table'!$F$10</f>
        <v>0</v>
      </c>
      <c r="Y34" s="13">
        <f>'time period'!Z33*'Factoring table'!$F$10</f>
        <v>0</v>
      </c>
      <c r="Z34" s="13">
        <f>'time period'!AA33*'Factoring table'!$F$10</f>
        <v>0</v>
      </c>
      <c r="AB34">
        <v>3</v>
      </c>
      <c r="AC34" s="13">
        <v>0.85500000000000009</v>
      </c>
      <c r="AD34" s="13">
        <v>4.4460000000000006</v>
      </c>
      <c r="AE34" s="13">
        <v>1706.7510000000002</v>
      </c>
      <c r="AF34" s="13">
        <v>0.68400000000000005</v>
      </c>
      <c r="AG34" s="13">
        <v>3455.2260000000001</v>
      </c>
      <c r="AH34" s="13">
        <v>0</v>
      </c>
      <c r="AI34" s="13">
        <v>0</v>
      </c>
      <c r="AJ34" s="13">
        <v>1325.0790000000002</v>
      </c>
      <c r="AK34" s="13">
        <v>8.7210000000000001</v>
      </c>
      <c r="AL34" s="13">
        <v>0</v>
      </c>
      <c r="AM34" s="13">
        <v>0.17100000000000001</v>
      </c>
      <c r="AO34">
        <v>3</v>
      </c>
      <c r="AP34" s="13">
        <f t="shared" si="3"/>
        <v>4.9590000000000005</v>
      </c>
      <c r="AQ34" s="13">
        <f t="shared" si="3"/>
        <v>325.24200000000008</v>
      </c>
      <c r="AR34" s="13">
        <f t="shared" si="3"/>
        <v>3413.5020000000004</v>
      </c>
      <c r="AS34" s="13">
        <f t="shared" si="3"/>
        <v>34.200000000000003</v>
      </c>
      <c r="AT34" s="13">
        <f t="shared" si="3"/>
        <v>5221.143</v>
      </c>
      <c r="AU34" s="13">
        <f t="shared" si="3"/>
        <v>0</v>
      </c>
      <c r="AV34" s="13">
        <f t="shared" si="3"/>
        <v>0.17100000000000001</v>
      </c>
      <c r="AW34" s="13">
        <f t="shared" si="3"/>
        <v>1859.2830000000004</v>
      </c>
      <c r="AX34" s="13">
        <f t="shared" si="3"/>
        <v>8.7210000000000001</v>
      </c>
      <c r="AY34" s="13">
        <f t="shared" si="3"/>
        <v>0</v>
      </c>
      <c r="AZ34" s="13">
        <f t="shared" si="3"/>
        <v>0.17100000000000001</v>
      </c>
    </row>
    <row r="35" spans="2:52" x14ac:dyDescent="0.3">
      <c r="B35">
        <v>4</v>
      </c>
      <c r="C35" s="13">
        <f>'time period'!Q34*'Factoring table'!$F$9</f>
        <v>18.126000000000001</v>
      </c>
      <c r="D35" s="13">
        <f>'time period'!R34*'Factoring table'!$F$9</f>
        <v>12259.503000000001</v>
      </c>
      <c r="E35" s="13">
        <f>'time period'!S34*'Factoring table'!$F$9</f>
        <v>0.68400000000000005</v>
      </c>
      <c r="F35" s="13">
        <f>'time period'!T34*'Factoring table'!$F$9</f>
        <v>10021.455</v>
      </c>
      <c r="G35" s="13">
        <f>'time period'!U34*'Factoring table'!$F$9</f>
        <v>23.769000000000002</v>
      </c>
      <c r="H35" s="13">
        <f>'time period'!V34*'Factoring table'!$F$9</f>
        <v>134.40600000000001</v>
      </c>
      <c r="I35" s="13">
        <f>'time period'!W34*'Factoring table'!$F$9</f>
        <v>7998.0120000000006</v>
      </c>
      <c r="J35" s="13">
        <f>'time period'!X34*'Factoring table'!$F$9</f>
        <v>2.3940000000000001</v>
      </c>
      <c r="K35" s="13">
        <f>'time period'!Y34*'Factoring table'!$F$9</f>
        <v>0</v>
      </c>
      <c r="L35" s="13">
        <f>'time period'!Z34*'Factoring table'!$F$9</f>
        <v>0</v>
      </c>
      <c r="M35" s="13">
        <f>'time period'!AA34*'Factoring table'!$F$9</f>
        <v>0.17100000000000001</v>
      </c>
      <c r="O35">
        <v>4</v>
      </c>
      <c r="P35" s="13">
        <f>'time period'!Q34*'Factoring table'!$F$10</f>
        <v>18.126000000000001</v>
      </c>
      <c r="Q35" s="13">
        <f>'time period'!R34*'Factoring table'!$F$10</f>
        <v>12259.503000000001</v>
      </c>
      <c r="R35" s="13">
        <f>'time period'!S34*'Factoring table'!$F$10</f>
        <v>0.68400000000000005</v>
      </c>
      <c r="S35" s="13">
        <f>'time period'!T34*'Factoring table'!$F$10</f>
        <v>10021.455</v>
      </c>
      <c r="T35" s="13">
        <f>'time period'!U34*'Factoring table'!$F$10</f>
        <v>23.769000000000002</v>
      </c>
      <c r="U35" s="13">
        <f>'time period'!V34*'Factoring table'!$F$10</f>
        <v>134.40600000000001</v>
      </c>
      <c r="V35" s="13">
        <f>'time period'!W34*'Factoring table'!$F$10</f>
        <v>7998.0120000000006</v>
      </c>
      <c r="W35" s="13">
        <f>'time period'!X34*'Factoring table'!$F$10</f>
        <v>2.3940000000000001</v>
      </c>
      <c r="X35" s="13">
        <f>'time period'!Y34*'Factoring table'!$F$10</f>
        <v>0</v>
      </c>
      <c r="Y35" s="13">
        <f>'time period'!Z34*'Factoring table'!$F$10</f>
        <v>0</v>
      </c>
      <c r="Z35" s="13">
        <f>'time period'!AA34*'Factoring table'!$F$10</f>
        <v>0.17100000000000001</v>
      </c>
      <c r="AB35">
        <v>4</v>
      </c>
      <c r="AC35" s="13">
        <v>47.88</v>
      </c>
      <c r="AD35" s="13">
        <v>4803.9030000000002</v>
      </c>
      <c r="AE35" s="13">
        <v>33.516000000000005</v>
      </c>
      <c r="AF35" s="13">
        <v>10021.455</v>
      </c>
      <c r="AG35" s="13">
        <v>799.42500000000007</v>
      </c>
      <c r="AH35" s="13">
        <v>1.8810000000000002</v>
      </c>
      <c r="AI35" s="13">
        <v>12437.856000000002</v>
      </c>
      <c r="AJ35" s="13">
        <v>54.720000000000006</v>
      </c>
      <c r="AK35" s="13">
        <v>19.836000000000002</v>
      </c>
      <c r="AL35" s="13">
        <v>0</v>
      </c>
      <c r="AM35" s="13">
        <v>0</v>
      </c>
      <c r="AO35">
        <v>4</v>
      </c>
      <c r="AP35" s="13">
        <f t="shared" si="3"/>
        <v>66.006</v>
      </c>
      <c r="AQ35" s="13">
        <f t="shared" si="3"/>
        <v>17063.406000000003</v>
      </c>
      <c r="AR35" s="13">
        <f t="shared" si="3"/>
        <v>34.200000000000003</v>
      </c>
      <c r="AS35" s="13">
        <f t="shared" si="3"/>
        <v>20042.91</v>
      </c>
      <c r="AT35" s="13">
        <f t="shared" si="3"/>
        <v>823.19400000000007</v>
      </c>
      <c r="AU35" s="13">
        <f t="shared" si="3"/>
        <v>136.28700000000001</v>
      </c>
      <c r="AV35" s="13">
        <f t="shared" si="3"/>
        <v>20435.868000000002</v>
      </c>
      <c r="AW35" s="13">
        <f t="shared" si="3"/>
        <v>57.114000000000004</v>
      </c>
      <c r="AX35" s="13">
        <f t="shared" si="3"/>
        <v>19.836000000000002</v>
      </c>
      <c r="AY35" s="13">
        <f t="shared" si="3"/>
        <v>0</v>
      </c>
      <c r="AZ35" s="13">
        <f t="shared" si="3"/>
        <v>0.17100000000000001</v>
      </c>
    </row>
    <row r="36" spans="2:52" x14ac:dyDescent="0.3">
      <c r="B36">
        <v>5</v>
      </c>
      <c r="C36" s="13">
        <f>'time period'!Q35*'Factoring table'!$F$9</f>
        <v>9.7469999999999999</v>
      </c>
      <c r="D36" s="13">
        <f>'time period'!R35*'Factoring table'!$F$9</f>
        <v>811.05300000000011</v>
      </c>
      <c r="E36" s="13">
        <f>'time period'!S35*'Factoring table'!$F$9</f>
        <v>3455.2260000000001</v>
      </c>
      <c r="F36" s="13">
        <f>'time period'!T35*'Factoring table'!$F$9</f>
        <v>799.42500000000007</v>
      </c>
      <c r="G36" s="13">
        <f>'time period'!U35*'Factoring table'!$F$9</f>
        <v>1309.3470000000002</v>
      </c>
      <c r="H36" s="13">
        <f>'time period'!V35*'Factoring table'!$F$9</f>
        <v>0.51300000000000001</v>
      </c>
      <c r="I36" s="13">
        <f>'time period'!W35*'Factoring table'!$F$9</f>
        <v>0.17100000000000001</v>
      </c>
      <c r="J36" s="13">
        <f>'time period'!X35*'Factoring table'!$F$9</f>
        <v>485.29800000000006</v>
      </c>
      <c r="K36" s="13">
        <f>'time period'!Y35*'Factoring table'!$F$9</f>
        <v>0</v>
      </c>
      <c r="L36" s="13">
        <f>'time period'!Z35*'Factoring table'!$F$9</f>
        <v>0</v>
      </c>
      <c r="M36" s="13">
        <f>'time period'!AA35*'Factoring table'!$F$9</f>
        <v>0.17100000000000001</v>
      </c>
      <c r="O36">
        <v>5</v>
      </c>
      <c r="P36" s="13">
        <f>'time period'!Q35*'Factoring table'!$F$10</f>
        <v>9.7469999999999999</v>
      </c>
      <c r="Q36" s="13">
        <f>'time period'!R35*'Factoring table'!$F$10</f>
        <v>811.05300000000011</v>
      </c>
      <c r="R36" s="13">
        <f>'time period'!S35*'Factoring table'!$F$10</f>
        <v>3455.2260000000001</v>
      </c>
      <c r="S36" s="13">
        <f>'time period'!T35*'Factoring table'!$F$10</f>
        <v>799.42500000000007</v>
      </c>
      <c r="T36" s="13">
        <f>'time period'!U35*'Factoring table'!$F$10</f>
        <v>1309.3470000000002</v>
      </c>
      <c r="U36" s="13">
        <f>'time period'!V35*'Factoring table'!$F$10</f>
        <v>0.51300000000000001</v>
      </c>
      <c r="V36" s="13">
        <f>'time period'!W35*'Factoring table'!$F$10</f>
        <v>0.17100000000000001</v>
      </c>
      <c r="W36" s="13">
        <f>'time period'!X35*'Factoring table'!$F$10</f>
        <v>485.29800000000006</v>
      </c>
      <c r="X36" s="13">
        <f>'time period'!Y35*'Factoring table'!$F$10</f>
        <v>0</v>
      </c>
      <c r="Y36" s="13">
        <f>'time period'!Z35*'Factoring table'!$F$10</f>
        <v>0</v>
      </c>
      <c r="Z36" s="13">
        <f>'time period'!AA35*'Factoring table'!$F$10</f>
        <v>0.17100000000000001</v>
      </c>
      <c r="AB36">
        <v>5</v>
      </c>
      <c r="AC36" s="13">
        <v>1.1970000000000001</v>
      </c>
      <c r="AD36" s="13">
        <v>6.1560000000000006</v>
      </c>
      <c r="AE36" s="13">
        <v>1765.9170000000001</v>
      </c>
      <c r="AF36" s="13">
        <v>23.769000000000002</v>
      </c>
      <c r="AG36" s="13">
        <v>1309.3470000000002</v>
      </c>
      <c r="AH36" s="13">
        <v>0</v>
      </c>
      <c r="AI36" s="13">
        <v>0</v>
      </c>
      <c r="AJ36" s="13">
        <v>264.53700000000003</v>
      </c>
      <c r="AK36" s="13">
        <v>0.17100000000000001</v>
      </c>
      <c r="AL36" s="13">
        <v>0</v>
      </c>
      <c r="AM36" s="13">
        <v>0.17100000000000001</v>
      </c>
      <c r="AO36">
        <v>5</v>
      </c>
      <c r="AP36" s="13">
        <f t="shared" si="3"/>
        <v>10.943999999999999</v>
      </c>
      <c r="AQ36" s="13">
        <f t="shared" si="3"/>
        <v>817.20900000000006</v>
      </c>
      <c r="AR36" s="13">
        <f t="shared" si="3"/>
        <v>5221.143</v>
      </c>
      <c r="AS36" s="13">
        <f t="shared" si="3"/>
        <v>823.19400000000007</v>
      </c>
      <c r="AT36" s="13">
        <f t="shared" si="3"/>
        <v>2618.6940000000004</v>
      </c>
      <c r="AU36" s="13">
        <f t="shared" si="3"/>
        <v>0.51300000000000001</v>
      </c>
      <c r="AV36" s="13">
        <f t="shared" si="3"/>
        <v>0.17100000000000001</v>
      </c>
      <c r="AW36" s="13">
        <f t="shared" si="3"/>
        <v>749.83500000000004</v>
      </c>
      <c r="AX36" s="13">
        <f t="shared" si="3"/>
        <v>0.17100000000000001</v>
      </c>
      <c r="AY36" s="13">
        <f t="shared" si="3"/>
        <v>0</v>
      </c>
      <c r="AZ36" s="13">
        <f t="shared" si="3"/>
        <v>0.34200000000000003</v>
      </c>
    </row>
    <row r="37" spans="2:52" x14ac:dyDescent="0.3">
      <c r="B37">
        <v>6</v>
      </c>
      <c r="C37" s="13">
        <f>'time period'!Q36*'Factoring table'!$F$9</f>
        <v>0.68400000000000005</v>
      </c>
      <c r="D37" s="13">
        <f>'time period'!R36*'Factoring table'!$F$9</f>
        <v>7.6950000000000003</v>
      </c>
      <c r="E37" s="13">
        <f>'time period'!S36*'Factoring table'!$F$9</f>
        <v>0</v>
      </c>
      <c r="F37" s="13">
        <f>'time period'!T36*'Factoring table'!$F$9</f>
        <v>1.8810000000000002</v>
      </c>
      <c r="G37" s="13">
        <f>'time period'!U36*'Factoring table'!$F$9</f>
        <v>0</v>
      </c>
      <c r="H37" s="13">
        <f>'time period'!V36*'Factoring table'!$F$9</f>
        <v>42363.198000000004</v>
      </c>
      <c r="I37" s="13">
        <f>'time period'!W36*'Factoring table'!$F$9</f>
        <v>15.219000000000001</v>
      </c>
      <c r="J37" s="13">
        <f>'time period'!X36*'Factoring table'!$F$9</f>
        <v>0</v>
      </c>
      <c r="K37" s="13">
        <f>'time period'!Y36*'Factoring table'!$F$9</f>
        <v>0</v>
      </c>
      <c r="L37" s="13">
        <f>'time period'!Z36*'Factoring table'!$F$9</f>
        <v>0</v>
      </c>
      <c r="M37" s="13">
        <f>'time period'!AA36*'Factoring table'!$F$9</f>
        <v>0.17100000000000001</v>
      </c>
      <c r="O37">
        <v>6</v>
      </c>
      <c r="P37" s="13">
        <f>'time period'!Q36*'Factoring table'!$F$10</f>
        <v>0.68400000000000005</v>
      </c>
      <c r="Q37" s="13">
        <f>'time period'!R36*'Factoring table'!$F$10</f>
        <v>7.6950000000000003</v>
      </c>
      <c r="R37" s="13">
        <f>'time period'!S36*'Factoring table'!$F$10</f>
        <v>0</v>
      </c>
      <c r="S37" s="13">
        <f>'time period'!T36*'Factoring table'!$F$10</f>
        <v>1.8810000000000002</v>
      </c>
      <c r="T37" s="13">
        <f>'time period'!U36*'Factoring table'!$F$10</f>
        <v>0</v>
      </c>
      <c r="U37" s="13">
        <f>'time period'!V36*'Factoring table'!$F$10</f>
        <v>42363.198000000004</v>
      </c>
      <c r="V37" s="13">
        <f>'time period'!W36*'Factoring table'!$F$10</f>
        <v>15.219000000000001</v>
      </c>
      <c r="W37" s="13">
        <f>'time period'!X36*'Factoring table'!$F$10</f>
        <v>0</v>
      </c>
      <c r="X37" s="13">
        <f>'time period'!Y36*'Factoring table'!$F$10</f>
        <v>0</v>
      </c>
      <c r="Y37" s="13">
        <f>'time period'!Z36*'Factoring table'!$F$10</f>
        <v>0</v>
      </c>
      <c r="Z37" s="13">
        <f>'time period'!AA36*'Factoring table'!$F$10</f>
        <v>0.17100000000000001</v>
      </c>
      <c r="AB37">
        <v>6</v>
      </c>
      <c r="AC37" s="13">
        <v>174.078</v>
      </c>
      <c r="AD37" s="13">
        <v>170.65800000000002</v>
      </c>
      <c r="AE37" s="13">
        <v>0</v>
      </c>
      <c r="AF37" s="13">
        <v>134.40600000000001</v>
      </c>
      <c r="AG37" s="13">
        <v>0.51300000000000001</v>
      </c>
      <c r="AH37" s="13">
        <v>42363.198000000004</v>
      </c>
      <c r="AI37" s="13">
        <v>2194.614</v>
      </c>
      <c r="AJ37" s="13">
        <v>10.602</v>
      </c>
      <c r="AK37" s="13">
        <v>22.743000000000002</v>
      </c>
      <c r="AL37" s="13">
        <v>0</v>
      </c>
      <c r="AM37" s="13">
        <v>0.17100000000000001</v>
      </c>
      <c r="AO37">
        <v>6</v>
      </c>
      <c r="AP37" s="13">
        <f t="shared" si="3"/>
        <v>174.762</v>
      </c>
      <c r="AQ37" s="13">
        <f t="shared" si="3"/>
        <v>178.35300000000001</v>
      </c>
      <c r="AR37" s="13">
        <f t="shared" si="3"/>
        <v>0</v>
      </c>
      <c r="AS37" s="13">
        <f t="shared" si="3"/>
        <v>136.28700000000001</v>
      </c>
      <c r="AT37" s="13">
        <f t="shared" si="3"/>
        <v>0.51300000000000001</v>
      </c>
      <c r="AU37" s="13">
        <f t="shared" si="3"/>
        <v>84726.396000000008</v>
      </c>
      <c r="AV37" s="13">
        <f t="shared" si="3"/>
        <v>2209.8330000000001</v>
      </c>
      <c r="AW37" s="13">
        <f t="shared" si="3"/>
        <v>10.602</v>
      </c>
      <c r="AX37" s="13">
        <f t="shared" si="3"/>
        <v>22.743000000000002</v>
      </c>
      <c r="AY37" s="13">
        <f t="shared" si="3"/>
        <v>0</v>
      </c>
      <c r="AZ37" s="13">
        <f t="shared" si="3"/>
        <v>0.34200000000000003</v>
      </c>
    </row>
    <row r="38" spans="2:52" x14ac:dyDescent="0.3">
      <c r="B38">
        <v>7</v>
      </c>
      <c r="C38" s="13">
        <f>'time period'!Q37*'Factoring table'!$F$9</f>
        <v>0.34200000000000003</v>
      </c>
      <c r="D38" s="13">
        <f>'time period'!R37*'Factoring table'!$F$9</f>
        <v>44.802000000000007</v>
      </c>
      <c r="E38" s="13">
        <f>'time period'!S37*'Factoring table'!$F$9</f>
        <v>0</v>
      </c>
      <c r="F38" s="13">
        <f>'time period'!T37*'Factoring table'!$F$9</f>
        <v>12437.856000000002</v>
      </c>
      <c r="G38" s="13">
        <f>'time period'!U37*'Factoring table'!$F$9</f>
        <v>0</v>
      </c>
      <c r="H38" s="13">
        <f>'time period'!V37*'Factoring table'!$F$9</f>
        <v>2194.614</v>
      </c>
      <c r="I38" s="13">
        <f>'time period'!W37*'Factoring table'!$F$9</f>
        <v>4486.0140000000001</v>
      </c>
      <c r="J38" s="13">
        <f>'time period'!X37*'Factoring table'!$F$9</f>
        <v>0</v>
      </c>
      <c r="K38" s="13">
        <f>'time period'!Y37*'Factoring table'!$F$9</f>
        <v>0</v>
      </c>
      <c r="L38" s="13">
        <f>'time period'!Z37*'Factoring table'!$F$9</f>
        <v>0</v>
      </c>
      <c r="M38" s="13">
        <f>'time period'!AA37*'Factoring table'!$F$9</f>
        <v>0.17100000000000001</v>
      </c>
      <c r="O38">
        <v>7</v>
      </c>
      <c r="P38" s="13">
        <f>'time period'!Q37*'Factoring table'!$F$10</f>
        <v>0.34200000000000003</v>
      </c>
      <c r="Q38" s="13">
        <f>'time period'!R37*'Factoring table'!$F$10</f>
        <v>44.802000000000007</v>
      </c>
      <c r="R38" s="13">
        <f>'time period'!S37*'Factoring table'!$F$10</f>
        <v>0</v>
      </c>
      <c r="S38" s="13">
        <f>'time period'!T37*'Factoring table'!$F$10</f>
        <v>12437.856000000002</v>
      </c>
      <c r="T38" s="13">
        <f>'time period'!U37*'Factoring table'!$F$10</f>
        <v>0</v>
      </c>
      <c r="U38" s="13">
        <f>'time period'!V37*'Factoring table'!$F$10</f>
        <v>2194.614</v>
      </c>
      <c r="V38" s="13">
        <f>'time period'!W37*'Factoring table'!$F$10</f>
        <v>4486.0140000000001</v>
      </c>
      <c r="W38" s="13">
        <f>'time period'!X37*'Factoring table'!$F$10</f>
        <v>0</v>
      </c>
      <c r="X38" s="13">
        <f>'time period'!Y37*'Factoring table'!$F$10</f>
        <v>0</v>
      </c>
      <c r="Y38" s="13">
        <f>'time period'!Z37*'Factoring table'!$F$10</f>
        <v>0</v>
      </c>
      <c r="Z38" s="13">
        <f>'time period'!AA37*'Factoring table'!$F$10</f>
        <v>0.17100000000000001</v>
      </c>
      <c r="AB38">
        <v>7</v>
      </c>
      <c r="AC38" s="13">
        <v>0.51300000000000001</v>
      </c>
      <c r="AD38" s="13">
        <v>5.8140000000000001</v>
      </c>
      <c r="AE38" s="13">
        <v>0.17100000000000001</v>
      </c>
      <c r="AF38" s="13">
        <v>7998.0120000000006</v>
      </c>
      <c r="AG38" s="13">
        <v>0.17100000000000001</v>
      </c>
      <c r="AH38" s="13">
        <v>15.219000000000001</v>
      </c>
      <c r="AI38" s="13">
        <v>4486.0140000000001</v>
      </c>
      <c r="AJ38" s="13">
        <v>0.51300000000000001</v>
      </c>
      <c r="AK38" s="13">
        <v>0.34200000000000003</v>
      </c>
      <c r="AL38" s="13">
        <v>0</v>
      </c>
      <c r="AM38" s="13">
        <v>0</v>
      </c>
      <c r="AO38">
        <v>7</v>
      </c>
      <c r="AP38" s="13">
        <f t="shared" si="3"/>
        <v>0.85499999999999998</v>
      </c>
      <c r="AQ38" s="13">
        <f t="shared" si="3"/>
        <v>50.616000000000007</v>
      </c>
      <c r="AR38" s="13">
        <f t="shared" si="3"/>
        <v>0.17100000000000001</v>
      </c>
      <c r="AS38" s="13">
        <f t="shared" si="3"/>
        <v>20435.868000000002</v>
      </c>
      <c r="AT38" s="13">
        <f t="shared" si="3"/>
        <v>0.17100000000000001</v>
      </c>
      <c r="AU38" s="13">
        <f t="shared" si="3"/>
        <v>2209.8330000000001</v>
      </c>
      <c r="AV38" s="13">
        <f t="shared" si="3"/>
        <v>8972.0280000000002</v>
      </c>
      <c r="AW38" s="13">
        <f t="shared" si="3"/>
        <v>0.51300000000000001</v>
      </c>
      <c r="AX38" s="13">
        <f t="shared" si="3"/>
        <v>0.34200000000000003</v>
      </c>
      <c r="AY38" s="13">
        <f t="shared" si="3"/>
        <v>0</v>
      </c>
      <c r="AZ38" s="13">
        <f t="shared" si="3"/>
        <v>0.17100000000000001</v>
      </c>
    </row>
    <row r="39" spans="2:52" x14ac:dyDescent="0.3">
      <c r="B39">
        <v>8</v>
      </c>
      <c r="C39" s="13">
        <f>'time period'!Q38*'Factoring table'!$F$9</f>
        <v>844.74</v>
      </c>
      <c r="D39" s="13">
        <f>'time period'!R38*'Factoring table'!$F$9</f>
        <v>9129.69</v>
      </c>
      <c r="E39" s="13">
        <f>'time period'!S38*'Factoring table'!$F$9</f>
        <v>1325.0790000000002</v>
      </c>
      <c r="F39" s="13">
        <f>'time period'!T38*'Factoring table'!$F$9</f>
        <v>54.720000000000006</v>
      </c>
      <c r="G39" s="13">
        <f>'time period'!U38*'Factoring table'!$F$9</f>
        <v>264.53700000000003</v>
      </c>
      <c r="H39" s="13">
        <f>'time period'!V38*'Factoring table'!$F$9</f>
        <v>10.602</v>
      </c>
      <c r="I39" s="13">
        <f>'time period'!W38*'Factoring table'!$F$9</f>
        <v>0.51300000000000001</v>
      </c>
      <c r="J39" s="13">
        <f>'time period'!X38*'Factoring table'!$F$9</f>
        <v>27668.142000000003</v>
      </c>
      <c r="K39" s="13">
        <f>'time period'!Y38*'Factoring table'!$F$9</f>
        <v>4.2750000000000004</v>
      </c>
      <c r="L39" s="13">
        <f>'time period'!Z38*'Factoring table'!$F$9</f>
        <v>0</v>
      </c>
      <c r="M39" s="13">
        <f>'time period'!AA38*'Factoring table'!$F$9</f>
        <v>0.17100000000000001</v>
      </c>
      <c r="O39">
        <v>8</v>
      </c>
      <c r="P39" s="13">
        <f>'time period'!Q38*'Factoring table'!$F$10</f>
        <v>844.74</v>
      </c>
      <c r="Q39" s="13">
        <f>'time period'!R38*'Factoring table'!$F$10</f>
        <v>9129.69</v>
      </c>
      <c r="R39" s="13">
        <f>'time period'!S38*'Factoring table'!$F$10</f>
        <v>1325.0790000000002</v>
      </c>
      <c r="S39" s="13">
        <f>'time period'!T38*'Factoring table'!$F$10</f>
        <v>54.720000000000006</v>
      </c>
      <c r="T39" s="13">
        <f>'time period'!U38*'Factoring table'!$F$10</f>
        <v>264.53700000000003</v>
      </c>
      <c r="U39" s="13">
        <f>'time period'!V38*'Factoring table'!$F$10</f>
        <v>10.602</v>
      </c>
      <c r="V39" s="13">
        <f>'time period'!W38*'Factoring table'!$F$10</f>
        <v>0.51300000000000001</v>
      </c>
      <c r="W39" s="13">
        <f>'time period'!X38*'Factoring table'!$F$10</f>
        <v>27668.142000000003</v>
      </c>
      <c r="X39" s="13">
        <f>'time period'!Y38*'Factoring table'!$F$10</f>
        <v>4.2750000000000004</v>
      </c>
      <c r="Y39" s="13">
        <f>'time period'!Z38*'Factoring table'!$F$10</f>
        <v>0</v>
      </c>
      <c r="Z39" s="13">
        <f>'time period'!AA38*'Factoring table'!$F$10</f>
        <v>0.17100000000000001</v>
      </c>
      <c r="AB39">
        <v>8</v>
      </c>
      <c r="AC39" s="13">
        <v>39.672000000000004</v>
      </c>
      <c r="AD39" s="13">
        <v>104.99400000000001</v>
      </c>
      <c r="AE39" s="13">
        <v>534.20400000000006</v>
      </c>
      <c r="AF39" s="13">
        <v>2.3940000000000001</v>
      </c>
      <c r="AG39" s="13">
        <v>485.29800000000006</v>
      </c>
      <c r="AH39" s="13">
        <v>0</v>
      </c>
      <c r="AI39" s="13">
        <v>0</v>
      </c>
      <c r="AJ39" s="13">
        <v>27668.142000000003</v>
      </c>
      <c r="AK39" s="13">
        <v>673.39800000000002</v>
      </c>
      <c r="AL39" s="13">
        <v>0.17100000000000001</v>
      </c>
      <c r="AM39" s="13">
        <v>2.5650000000000004</v>
      </c>
      <c r="AO39">
        <v>8</v>
      </c>
      <c r="AP39" s="13">
        <f t="shared" si="3"/>
        <v>884.41200000000003</v>
      </c>
      <c r="AQ39" s="13">
        <f t="shared" si="3"/>
        <v>9234.6840000000011</v>
      </c>
      <c r="AR39" s="13">
        <f t="shared" si="3"/>
        <v>1859.2830000000004</v>
      </c>
      <c r="AS39" s="13">
        <f t="shared" si="3"/>
        <v>57.114000000000004</v>
      </c>
      <c r="AT39" s="13">
        <f t="shared" si="3"/>
        <v>749.83500000000004</v>
      </c>
      <c r="AU39" s="13">
        <f t="shared" si="3"/>
        <v>10.602</v>
      </c>
      <c r="AV39" s="13">
        <f t="shared" si="3"/>
        <v>0.51300000000000001</v>
      </c>
      <c r="AW39" s="13">
        <f t="shared" si="3"/>
        <v>55336.284000000007</v>
      </c>
      <c r="AX39" s="13">
        <f t="shared" si="3"/>
        <v>677.673</v>
      </c>
      <c r="AY39" s="13">
        <f t="shared" si="3"/>
        <v>0.17100000000000001</v>
      </c>
      <c r="AZ39" s="13">
        <f t="shared" si="3"/>
        <v>2.7360000000000002</v>
      </c>
    </row>
    <row r="40" spans="2:52" x14ac:dyDescent="0.3">
      <c r="B40">
        <v>9</v>
      </c>
      <c r="C40" s="13">
        <f>'time period'!Q39*'Factoring table'!$F$9</f>
        <v>915.70500000000004</v>
      </c>
      <c r="D40" s="13">
        <f>'time period'!R39*'Factoring table'!$F$9</f>
        <v>1114.2360000000001</v>
      </c>
      <c r="E40" s="13">
        <f>'time period'!S39*'Factoring table'!$F$9</f>
        <v>8.7210000000000001</v>
      </c>
      <c r="F40" s="13">
        <f>'time period'!T39*'Factoring table'!$F$9</f>
        <v>19.836000000000002</v>
      </c>
      <c r="G40" s="13">
        <f>'time period'!U39*'Factoring table'!$F$9</f>
        <v>0.17100000000000001</v>
      </c>
      <c r="H40" s="13">
        <f>'time period'!V39*'Factoring table'!$F$9</f>
        <v>22.743000000000002</v>
      </c>
      <c r="I40" s="13">
        <f>'time period'!W39*'Factoring table'!$F$9</f>
        <v>0.34200000000000003</v>
      </c>
      <c r="J40" s="13">
        <f>'time period'!X39*'Factoring table'!$F$9</f>
        <v>673.39800000000002</v>
      </c>
      <c r="K40" s="13">
        <f>'time period'!Y39*'Factoring table'!$F$9</f>
        <v>4.2750000000000004</v>
      </c>
      <c r="L40" s="13">
        <f>'time period'!Z39*'Factoring table'!$F$9</f>
        <v>85.842000000000013</v>
      </c>
      <c r="M40" s="13">
        <f>'time period'!AA39*'Factoring table'!$F$9</f>
        <v>3256.1820000000002</v>
      </c>
      <c r="O40">
        <v>9</v>
      </c>
      <c r="P40" s="13">
        <f>'time period'!Q39*'Factoring table'!$F$10</f>
        <v>915.70500000000004</v>
      </c>
      <c r="Q40" s="13">
        <f>'time period'!R39*'Factoring table'!$F$10</f>
        <v>1114.2360000000001</v>
      </c>
      <c r="R40" s="13">
        <f>'time period'!S39*'Factoring table'!$F$10</f>
        <v>8.7210000000000001</v>
      </c>
      <c r="S40" s="13">
        <f>'time period'!T39*'Factoring table'!$F$10</f>
        <v>19.836000000000002</v>
      </c>
      <c r="T40" s="13">
        <f>'time period'!U39*'Factoring table'!$F$10</f>
        <v>0.17100000000000001</v>
      </c>
      <c r="U40" s="13">
        <f>'time period'!V39*'Factoring table'!$F$10</f>
        <v>22.743000000000002</v>
      </c>
      <c r="V40" s="13">
        <f>'time period'!W39*'Factoring table'!$F$10</f>
        <v>0.34200000000000003</v>
      </c>
      <c r="W40" s="13">
        <f>'time period'!X39*'Factoring table'!$F$10</f>
        <v>673.39800000000002</v>
      </c>
      <c r="X40" s="13">
        <f>'time period'!Y39*'Factoring table'!$F$10</f>
        <v>4.2750000000000004</v>
      </c>
      <c r="Y40" s="13">
        <f>'time period'!Z39*'Factoring table'!$F$10</f>
        <v>85.842000000000013</v>
      </c>
      <c r="Z40" s="13">
        <f>'time period'!AA39*'Factoring table'!$F$10</f>
        <v>3256.1820000000002</v>
      </c>
      <c r="AB40">
        <v>9</v>
      </c>
      <c r="AC40" s="13">
        <v>5.1300000000000008</v>
      </c>
      <c r="AD40" s="13">
        <v>0.34200000000000003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4.2750000000000004</v>
      </c>
      <c r="AK40" s="13">
        <v>4.2750000000000004</v>
      </c>
      <c r="AL40" s="13">
        <v>926.64900000000011</v>
      </c>
      <c r="AM40" s="13">
        <v>5564.6820000000007</v>
      </c>
      <c r="AO40">
        <v>9</v>
      </c>
      <c r="AP40" s="13">
        <f t="shared" si="3"/>
        <v>920.83500000000004</v>
      </c>
      <c r="AQ40" s="13">
        <f t="shared" si="3"/>
        <v>1114.5780000000002</v>
      </c>
      <c r="AR40" s="13">
        <f t="shared" si="3"/>
        <v>8.7210000000000001</v>
      </c>
      <c r="AS40" s="13">
        <f t="shared" si="3"/>
        <v>19.836000000000002</v>
      </c>
      <c r="AT40" s="13">
        <f t="shared" si="3"/>
        <v>0.17100000000000001</v>
      </c>
      <c r="AU40" s="13">
        <f t="shared" si="3"/>
        <v>22.743000000000002</v>
      </c>
      <c r="AV40" s="13">
        <f t="shared" si="3"/>
        <v>0.34200000000000003</v>
      </c>
      <c r="AW40" s="13">
        <f t="shared" si="3"/>
        <v>677.673</v>
      </c>
      <c r="AX40" s="13">
        <f t="shared" si="3"/>
        <v>8.5500000000000007</v>
      </c>
      <c r="AY40" s="13">
        <f t="shared" si="3"/>
        <v>1012.4910000000001</v>
      </c>
      <c r="AZ40" s="13">
        <f t="shared" si="3"/>
        <v>8820.8640000000014</v>
      </c>
    </row>
    <row r="41" spans="2:52" x14ac:dyDescent="0.3">
      <c r="B41">
        <v>10</v>
      </c>
      <c r="C41" s="13">
        <f>'time period'!Q40*'Factoring table'!$F$9</f>
        <v>3.5910000000000002</v>
      </c>
      <c r="D41" s="13">
        <f>'time period'!R40*'Factoring table'!$F$9</f>
        <v>0.34200000000000003</v>
      </c>
      <c r="E41" s="13">
        <f>'time period'!S40*'Factoring table'!$F$9</f>
        <v>0</v>
      </c>
      <c r="F41" s="13">
        <f>'time period'!T40*'Factoring table'!$F$9</f>
        <v>0</v>
      </c>
      <c r="G41" s="13">
        <f>'time period'!U40*'Factoring table'!$F$9</f>
        <v>0</v>
      </c>
      <c r="H41" s="13">
        <f>'time period'!V40*'Factoring table'!$F$9</f>
        <v>0</v>
      </c>
      <c r="I41" s="13">
        <f>'time period'!W40*'Factoring table'!$F$9</f>
        <v>0</v>
      </c>
      <c r="J41" s="13">
        <f>'time period'!X40*'Factoring table'!$F$9</f>
        <v>0.17100000000000001</v>
      </c>
      <c r="K41" s="13">
        <f>'time period'!Y40*'Factoring table'!$F$9</f>
        <v>926.64900000000011</v>
      </c>
      <c r="L41" s="13">
        <f>'time period'!Z40*'Factoring table'!$F$9</f>
        <v>6437.9790000000003</v>
      </c>
      <c r="M41" s="13">
        <f>'time period'!AA40*'Factoring table'!$F$9</f>
        <v>226.74600000000001</v>
      </c>
      <c r="O41">
        <v>10</v>
      </c>
      <c r="P41" s="13">
        <f>'time period'!Q40*'Factoring table'!$F$10</f>
        <v>3.5910000000000002</v>
      </c>
      <c r="Q41" s="13">
        <f>'time period'!R40*'Factoring table'!$F$10</f>
        <v>0.34200000000000003</v>
      </c>
      <c r="R41" s="13">
        <f>'time period'!S40*'Factoring table'!$F$10</f>
        <v>0</v>
      </c>
      <c r="S41" s="13">
        <f>'time period'!T40*'Factoring table'!$F$10</f>
        <v>0</v>
      </c>
      <c r="T41" s="13">
        <f>'time period'!U40*'Factoring table'!$F$10</f>
        <v>0</v>
      </c>
      <c r="U41" s="13">
        <f>'time period'!V40*'Factoring table'!$F$10</f>
        <v>0</v>
      </c>
      <c r="V41" s="13">
        <f>'time period'!W40*'Factoring table'!$F$10</f>
        <v>0</v>
      </c>
      <c r="W41" s="13">
        <f>'time period'!X40*'Factoring table'!$F$10</f>
        <v>0.17100000000000001</v>
      </c>
      <c r="X41" s="13">
        <f>'time period'!Y40*'Factoring table'!$F$10</f>
        <v>926.64900000000011</v>
      </c>
      <c r="Y41" s="13">
        <f>'time period'!Z40*'Factoring table'!$F$10</f>
        <v>6437.9790000000003</v>
      </c>
      <c r="Z41" s="13">
        <f>'time period'!AA40*'Factoring table'!$F$10</f>
        <v>226.74600000000001</v>
      </c>
      <c r="AB41">
        <v>10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85.842000000000013</v>
      </c>
      <c r="AL41" s="13">
        <v>6437.9790000000003</v>
      </c>
      <c r="AM41" s="13">
        <v>23.085000000000001</v>
      </c>
      <c r="AO41">
        <v>10</v>
      </c>
      <c r="AP41" s="13">
        <f t="shared" si="3"/>
        <v>3.5910000000000002</v>
      </c>
      <c r="AQ41" s="13">
        <f t="shared" si="3"/>
        <v>0.34200000000000003</v>
      </c>
      <c r="AR41" s="13">
        <f t="shared" si="3"/>
        <v>0</v>
      </c>
      <c r="AS41" s="13">
        <f t="shared" si="3"/>
        <v>0</v>
      </c>
      <c r="AT41" s="13">
        <f t="shared" si="3"/>
        <v>0</v>
      </c>
      <c r="AU41" s="13">
        <f t="shared" si="3"/>
        <v>0</v>
      </c>
      <c r="AV41" s="13">
        <f t="shared" si="3"/>
        <v>0</v>
      </c>
      <c r="AW41" s="13">
        <f t="shared" si="3"/>
        <v>0.17100000000000001</v>
      </c>
      <c r="AX41" s="13">
        <f t="shared" si="3"/>
        <v>1012.4910000000001</v>
      </c>
      <c r="AY41" s="13">
        <f t="shared" si="3"/>
        <v>12875.958000000001</v>
      </c>
      <c r="AZ41" s="13">
        <f t="shared" si="3"/>
        <v>249.83100000000002</v>
      </c>
    </row>
    <row r="42" spans="2:52" x14ac:dyDescent="0.3">
      <c r="B42">
        <v>11</v>
      </c>
      <c r="C42" s="13">
        <f>'time period'!Q41*'Factoring table'!$F$9</f>
        <v>1054.0440000000001</v>
      </c>
      <c r="D42" s="13">
        <f>'time period'!R41*'Factoring table'!$F$9</f>
        <v>2.5650000000000004</v>
      </c>
      <c r="E42" s="13">
        <f>'time period'!S41*'Factoring table'!$F$9</f>
        <v>0.17100000000000001</v>
      </c>
      <c r="F42" s="13">
        <f>'time period'!T41*'Factoring table'!$F$9</f>
        <v>0</v>
      </c>
      <c r="G42" s="13">
        <f>'time period'!U41*'Factoring table'!$F$9</f>
        <v>0.17100000000000001</v>
      </c>
      <c r="H42" s="13">
        <f>'time period'!V41*'Factoring table'!$F$9</f>
        <v>0.17100000000000001</v>
      </c>
      <c r="I42" s="13">
        <f>'time period'!W41*'Factoring table'!$F$9</f>
        <v>0</v>
      </c>
      <c r="J42" s="13">
        <f>'time period'!X41*'Factoring table'!$F$9</f>
        <v>2.5650000000000004</v>
      </c>
      <c r="K42" s="13">
        <f>'time period'!Y41*'Factoring table'!$F$9</f>
        <v>5564.6820000000007</v>
      </c>
      <c r="L42" s="13">
        <f>'time period'!Z41*'Factoring table'!$F$9</f>
        <v>23.085000000000001</v>
      </c>
      <c r="M42" s="13">
        <f>'time period'!AA41*'Factoring table'!$F$9</f>
        <v>3057.8220000000001</v>
      </c>
      <c r="O42">
        <v>11</v>
      </c>
      <c r="P42" s="13">
        <f>'time period'!Q41*'Factoring table'!$F$10</f>
        <v>1054.0440000000001</v>
      </c>
      <c r="Q42" s="13">
        <f>'time period'!R41*'Factoring table'!$F$10</f>
        <v>2.5650000000000004</v>
      </c>
      <c r="R42" s="13">
        <f>'time period'!S41*'Factoring table'!$F$10</f>
        <v>0.17100000000000001</v>
      </c>
      <c r="S42" s="13">
        <f>'time period'!T41*'Factoring table'!$F$10</f>
        <v>0</v>
      </c>
      <c r="T42" s="13">
        <f>'time period'!U41*'Factoring table'!$F$10</f>
        <v>0.17100000000000001</v>
      </c>
      <c r="U42" s="13">
        <f>'time period'!V41*'Factoring table'!$F$10</f>
        <v>0.17100000000000001</v>
      </c>
      <c r="V42" s="13">
        <f>'time period'!W41*'Factoring table'!$F$10</f>
        <v>0</v>
      </c>
      <c r="W42" s="13">
        <f>'time period'!X41*'Factoring table'!$F$10</f>
        <v>2.5650000000000004</v>
      </c>
      <c r="X42" s="13">
        <f>'time period'!Y41*'Factoring table'!$F$10</f>
        <v>5564.6820000000007</v>
      </c>
      <c r="Y42" s="13">
        <f>'time period'!Z41*'Factoring table'!$F$10</f>
        <v>23.085000000000001</v>
      </c>
      <c r="Z42" s="13">
        <f>'time period'!AA41*'Factoring table'!$F$10</f>
        <v>3057.8220000000001</v>
      </c>
      <c r="AB42">
        <v>11</v>
      </c>
      <c r="AC42" s="13">
        <v>21.375</v>
      </c>
      <c r="AD42" s="13">
        <v>0</v>
      </c>
      <c r="AE42" s="13">
        <v>0</v>
      </c>
      <c r="AF42" s="13">
        <v>0.17100000000000001</v>
      </c>
      <c r="AG42" s="13">
        <v>0.17100000000000001</v>
      </c>
      <c r="AH42" s="13">
        <v>0.17100000000000001</v>
      </c>
      <c r="AI42" s="13">
        <v>0.17100000000000001</v>
      </c>
      <c r="AJ42" s="13">
        <v>0.17100000000000001</v>
      </c>
      <c r="AK42" s="13">
        <v>3256.1820000000002</v>
      </c>
      <c r="AL42" s="13">
        <v>226.74600000000001</v>
      </c>
      <c r="AM42" s="13">
        <v>3057.8220000000001</v>
      </c>
      <c r="AO42">
        <v>11</v>
      </c>
      <c r="AP42" s="13">
        <f t="shared" si="3"/>
        <v>1075.4190000000001</v>
      </c>
      <c r="AQ42" s="13">
        <f t="shared" si="3"/>
        <v>2.5650000000000004</v>
      </c>
      <c r="AR42" s="13">
        <f t="shared" si="3"/>
        <v>0.17100000000000001</v>
      </c>
      <c r="AS42" s="13">
        <f t="shared" si="3"/>
        <v>0.17100000000000001</v>
      </c>
      <c r="AT42" s="13">
        <f t="shared" si="3"/>
        <v>0.34200000000000003</v>
      </c>
      <c r="AU42" s="13">
        <f t="shared" si="3"/>
        <v>0.34200000000000003</v>
      </c>
      <c r="AV42" s="13">
        <f t="shared" si="3"/>
        <v>0.17100000000000001</v>
      </c>
      <c r="AW42" s="13">
        <f t="shared" si="3"/>
        <v>2.7360000000000002</v>
      </c>
      <c r="AX42" s="13">
        <f t="shared" si="3"/>
        <v>8820.8640000000014</v>
      </c>
      <c r="AY42" s="13">
        <f t="shared" si="3"/>
        <v>249.83100000000002</v>
      </c>
      <c r="AZ42" s="13">
        <f t="shared" si="3"/>
        <v>6115.6440000000002</v>
      </c>
    </row>
    <row r="45" spans="2:52" x14ac:dyDescent="0.3">
      <c r="B45" t="s">
        <v>15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O45" t="s">
        <v>15</v>
      </c>
      <c r="P45">
        <v>1</v>
      </c>
      <c r="Q45">
        <v>2</v>
      </c>
      <c r="R45">
        <v>3</v>
      </c>
      <c r="S45">
        <v>4</v>
      </c>
      <c r="T45">
        <v>5</v>
      </c>
      <c r="U45">
        <v>6</v>
      </c>
      <c r="V45">
        <v>7</v>
      </c>
      <c r="W45">
        <v>8</v>
      </c>
      <c r="X45">
        <v>9</v>
      </c>
      <c r="Y45">
        <v>10</v>
      </c>
      <c r="Z45">
        <v>11</v>
      </c>
      <c r="AB45" t="s">
        <v>15</v>
      </c>
      <c r="AC45">
        <v>1</v>
      </c>
      <c r="AD45">
        <v>2</v>
      </c>
      <c r="AE45">
        <v>3</v>
      </c>
      <c r="AF45">
        <v>4</v>
      </c>
      <c r="AG45">
        <v>5</v>
      </c>
      <c r="AH45">
        <v>6</v>
      </c>
      <c r="AI45">
        <v>7</v>
      </c>
      <c r="AJ45">
        <v>8</v>
      </c>
      <c r="AK45">
        <v>9</v>
      </c>
      <c r="AL45">
        <v>10</v>
      </c>
      <c r="AM45">
        <v>11</v>
      </c>
      <c r="AO45" t="s">
        <v>15</v>
      </c>
      <c r="AP45">
        <v>1</v>
      </c>
      <c r="AQ45">
        <v>2</v>
      </c>
      <c r="AR45">
        <v>3</v>
      </c>
      <c r="AS45">
        <v>4</v>
      </c>
      <c r="AT45">
        <v>5</v>
      </c>
      <c r="AU45">
        <v>6</v>
      </c>
      <c r="AV45">
        <v>7</v>
      </c>
      <c r="AW45">
        <v>8</v>
      </c>
      <c r="AX45">
        <v>9</v>
      </c>
      <c r="AY45">
        <v>10</v>
      </c>
      <c r="AZ45">
        <v>11</v>
      </c>
    </row>
    <row r="46" spans="2:52" x14ac:dyDescent="0.3">
      <c r="B46">
        <v>1</v>
      </c>
      <c r="C46" s="13">
        <f>'time period'!Q45*'Factoring table'!$H$9</f>
        <v>77103.552000000011</v>
      </c>
      <c r="D46" s="13">
        <f>'time period'!R45*'Factoring table'!$H$9</f>
        <v>1703.367</v>
      </c>
      <c r="E46" s="13">
        <f>'time period'!S45*'Factoring table'!$H$9</f>
        <v>0.19875000000000001</v>
      </c>
      <c r="F46" s="13">
        <f>'time period'!T45*'Factoring table'!$H$9</f>
        <v>11.13</v>
      </c>
      <c r="G46" s="13">
        <f>'time period'!U45*'Factoring table'!$H$9</f>
        <v>0.27825</v>
      </c>
      <c r="H46" s="13">
        <f>'time period'!V45*'Factoring table'!$H$9</f>
        <v>40.465500000000006</v>
      </c>
      <c r="I46" s="13">
        <f>'time period'!W45*'Factoring table'!$H$9</f>
        <v>0.11924999999999999</v>
      </c>
      <c r="J46" s="13">
        <f>'time period'!X45*'Factoring table'!$H$9</f>
        <v>9.2219999999999995</v>
      </c>
      <c r="K46" s="13">
        <f>'time period'!Y45*'Factoring table'!$H$9</f>
        <v>1.1924999999999999</v>
      </c>
      <c r="L46" s="13">
        <f>'time period'!Z45*'Factoring table'!$H$9</f>
        <v>0</v>
      </c>
      <c r="M46" s="13">
        <f>'time period'!AA45*'Factoring table'!$H$9</f>
        <v>4.96875</v>
      </c>
      <c r="O46">
        <v>1</v>
      </c>
      <c r="P46" s="13">
        <f>'time period'!Q45*'Factoring table'!$H$10</f>
        <v>436920.12800000003</v>
      </c>
      <c r="Q46" s="13">
        <f>'time period'!R45*'Factoring table'!$H$10</f>
        <v>9652.4130000000005</v>
      </c>
      <c r="R46" s="13">
        <f>'time period'!S45*'Factoring table'!$H$10</f>
        <v>1.1262500000000002</v>
      </c>
      <c r="S46" s="13">
        <f>'time period'!T45*'Factoring table'!$H$10</f>
        <v>63.07</v>
      </c>
      <c r="T46" s="13">
        <f>'time period'!U45*'Factoring table'!$H$10</f>
        <v>1.5767499999999999</v>
      </c>
      <c r="U46" s="13">
        <f>'time period'!V45*'Factoring table'!$H$10</f>
        <v>229.30450000000002</v>
      </c>
      <c r="V46" s="13">
        <f>'time period'!W45*'Factoring table'!$H$10</f>
        <v>0.67574999999999996</v>
      </c>
      <c r="W46" s="13">
        <f>'time period'!X45*'Factoring table'!$H$10</f>
        <v>52.258000000000003</v>
      </c>
      <c r="X46" s="13">
        <f>'time period'!Y45*'Factoring table'!$H$10</f>
        <v>6.7575000000000003</v>
      </c>
      <c r="Y46" s="13">
        <f>'time period'!Z45*'Factoring table'!$H$10</f>
        <v>0</v>
      </c>
      <c r="Z46" s="13">
        <f>'time period'!AA45*'Factoring table'!$H$10</f>
        <v>28.15625</v>
      </c>
      <c r="AB46">
        <v>1</v>
      </c>
      <c r="AC46" s="13">
        <f t="array" ref="AC46:AM56">TRANSPOSE(P46:Z56)</f>
        <v>436920.12800000003</v>
      </c>
      <c r="AD46" s="13">
        <v>1044.7095000000002</v>
      </c>
      <c r="AE46" s="13">
        <v>5.4059999999999997</v>
      </c>
      <c r="AF46" s="13">
        <v>23.8765</v>
      </c>
      <c r="AG46" s="13">
        <v>12.83925</v>
      </c>
      <c r="AH46" s="13">
        <v>0.90100000000000002</v>
      </c>
      <c r="AI46" s="13">
        <v>0.45050000000000001</v>
      </c>
      <c r="AJ46" s="13">
        <v>1112.7350000000001</v>
      </c>
      <c r="AK46" s="13">
        <v>1206.2137500000001</v>
      </c>
      <c r="AL46" s="13">
        <v>4.7302499999999998</v>
      </c>
      <c r="AM46" s="13">
        <v>1388.441</v>
      </c>
      <c r="AO46">
        <v>1</v>
      </c>
      <c r="AP46" s="13">
        <f t="shared" ref="AP46:AZ56" si="4">AC46+C46</f>
        <v>514023.68000000005</v>
      </c>
      <c r="AQ46" s="13">
        <f t="shared" si="4"/>
        <v>2748.0765000000001</v>
      </c>
      <c r="AR46" s="13">
        <f t="shared" si="4"/>
        <v>5.6047500000000001</v>
      </c>
      <c r="AS46" s="13">
        <f t="shared" si="4"/>
        <v>35.006500000000003</v>
      </c>
      <c r="AT46" s="13">
        <f t="shared" si="4"/>
        <v>13.1175</v>
      </c>
      <c r="AU46" s="13">
        <f t="shared" si="4"/>
        <v>41.366500000000009</v>
      </c>
      <c r="AV46" s="13">
        <f t="shared" si="4"/>
        <v>0.56974999999999998</v>
      </c>
      <c r="AW46" s="13">
        <f t="shared" si="4"/>
        <v>1121.9570000000001</v>
      </c>
      <c r="AX46" s="13">
        <f t="shared" si="4"/>
        <v>1207.4062500000002</v>
      </c>
      <c r="AY46" s="13">
        <f t="shared" si="4"/>
        <v>4.7302499999999998</v>
      </c>
      <c r="AZ46" s="13">
        <f t="shared" si="4"/>
        <v>1393.40975</v>
      </c>
    </row>
    <row r="47" spans="2:52" ht="15" thickBot="1" x14ac:dyDescent="0.35">
      <c r="B47">
        <v>2</v>
      </c>
      <c r="C47" s="13">
        <f>'time period'!Q46*'Factoring table'!$H$9</f>
        <v>184.36050000000003</v>
      </c>
      <c r="D47" s="13">
        <f>'time period'!R46*'Factoring table'!$H$9</f>
        <v>12326.59425</v>
      </c>
      <c r="E47" s="13">
        <f>'time period'!S46*'Factoring table'!$H$9</f>
        <v>1.0335000000000001</v>
      </c>
      <c r="F47" s="13">
        <f>'time period'!T46*'Factoring table'!$H$9</f>
        <v>1116.6967500000001</v>
      </c>
      <c r="G47" s="13">
        <f>'time period'!U46*'Factoring table'!$H$9</f>
        <v>1.431</v>
      </c>
      <c r="H47" s="13">
        <f>'time period'!V46*'Factoring table'!$H$9</f>
        <v>39.670500000000004</v>
      </c>
      <c r="I47" s="13">
        <f>'time period'!W46*'Factoring table'!$H$9</f>
        <v>1.3514999999999999</v>
      </c>
      <c r="J47" s="13">
        <f>'time period'!X46*'Factoring table'!$H$9</f>
        <v>24.406500000000001</v>
      </c>
      <c r="K47" s="13">
        <f>'time period'!Y46*'Factoring table'!$H$9</f>
        <v>7.9500000000000001E-2</v>
      </c>
      <c r="L47" s="13">
        <f>'time period'!Z46*'Factoring table'!$H$9</f>
        <v>0</v>
      </c>
      <c r="M47" s="13">
        <f>'time period'!AA46*'Factoring table'!$H$9</f>
        <v>0</v>
      </c>
      <c r="O47">
        <v>2</v>
      </c>
      <c r="P47" s="13">
        <f>'time period'!Q46*'Factoring table'!$H$10</f>
        <v>1044.7095000000002</v>
      </c>
      <c r="Q47" s="13">
        <f>'time period'!R46*'Factoring table'!$H$10</f>
        <v>69850.700750000004</v>
      </c>
      <c r="R47" s="13">
        <f>'time period'!S46*'Factoring table'!$H$10</f>
        <v>5.8565000000000005</v>
      </c>
      <c r="S47" s="13">
        <f>'time period'!T46*'Factoring table'!$H$10</f>
        <v>6327.9482500000004</v>
      </c>
      <c r="T47" s="13">
        <f>'time period'!U46*'Factoring table'!$H$10</f>
        <v>8.109</v>
      </c>
      <c r="U47" s="13">
        <f>'time period'!V46*'Factoring table'!$H$10</f>
        <v>224.79950000000002</v>
      </c>
      <c r="V47" s="13">
        <f>'time period'!W46*'Factoring table'!$H$10</f>
        <v>7.6584999999999992</v>
      </c>
      <c r="W47" s="13">
        <f>'time period'!X46*'Factoring table'!$H$10</f>
        <v>138.30350000000001</v>
      </c>
      <c r="X47" s="13">
        <f>'time period'!Y46*'Factoring table'!$H$10</f>
        <v>0.45050000000000001</v>
      </c>
      <c r="Y47" s="13">
        <f>'time period'!Z46*'Factoring table'!$H$10</f>
        <v>0</v>
      </c>
      <c r="Z47" s="13">
        <f>'time period'!AA46*'Factoring table'!$H$10</f>
        <v>0</v>
      </c>
      <c r="AB47">
        <v>2</v>
      </c>
      <c r="AC47" s="13">
        <v>9652.4130000000005</v>
      </c>
      <c r="AD47" s="13">
        <v>69850.700750000004</v>
      </c>
      <c r="AE47" s="13">
        <v>422.56900000000002</v>
      </c>
      <c r="AF47" s="13">
        <v>16148.848249999999</v>
      </c>
      <c r="AG47" s="13">
        <v>1068.3607500000001</v>
      </c>
      <c r="AH47" s="13">
        <v>10.13625</v>
      </c>
      <c r="AI47" s="13">
        <v>59.015500000000003</v>
      </c>
      <c r="AJ47" s="13">
        <v>12026.0975</v>
      </c>
      <c r="AK47" s="13">
        <v>1467.729</v>
      </c>
      <c r="AL47" s="13">
        <v>0.45050000000000001</v>
      </c>
      <c r="AM47" s="13">
        <v>3.3787500000000001</v>
      </c>
      <c r="AO47">
        <v>2</v>
      </c>
      <c r="AP47" s="13">
        <f t="shared" si="4"/>
        <v>9836.7735000000011</v>
      </c>
      <c r="AQ47" s="13">
        <f t="shared" si="4"/>
        <v>82177.294999999998</v>
      </c>
      <c r="AR47" s="13">
        <f t="shared" si="4"/>
        <v>423.60250000000002</v>
      </c>
      <c r="AS47" s="13">
        <f t="shared" si="4"/>
        <v>17265.544999999998</v>
      </c>
      <c r="AT47" s="13">
        <f t="shared" si="4"/>
        <v>1069.7917500000001</v>
      </c>
      <c r="AU47" s="13">
        <f t="shared" si="4"/>
        <v>49.806750000000008</v>
      </c>
      <c r="AV47" s="13">
        <f t="shared" si="4"/>
        <v>60.367000000000004</v>
      </c>
      <c r="AW47" s="13">
        <f t="shared" si="4"/>
        <v>12050.503999999999</v>
      </c>
      <c r="AX47" s="13">
        <f t="shared" si="4"/>
        <v>1467.8085000000001</v>
      </c>
      <c r="AY47" s="13">
        <f t="shared" si="4"/>
        <v>0.45050000000000001</v>
      </c>
      <c r="AZ47" s="13">
        <f t="shared" si="4"/>
        <v>3.3787500000000001</v>
      </c>
    </row>
    <row r="48" spans="2:52" ht="15" thickBot="1" x14ac:dyDescent="0.35">
      <c r="B48" s="12">
        <v>3</v>
      </c>
      <c r="C48" s="13">
        <f>'time period'!Q47*'Factoring table'!$H$9</f>
        <v>0.95399999999999996</v>
      </c>
      <c r="D48" s="13">
        <f>'time period'!R47*'Factoring table'!$H$9</f>
        <v>74.570999999999998</v>
      </c>
      <c r="E48" s="13">
        <f>'time period'!S47*'Factoring table'!$H$9</f>
        <v>396.74475000000001</v>
      </c>
      <c r="F48" s="13">
        <f>'time period'!T47*'Factoring table'!$H$9</f>
        <v>7.7910000000000004</v>
      </c>
      <c r="G48" s="13">
        <f>'time period'!U47*'Factoring table'!$H$9</f>
        <v>410.49825000000004</v>
      </c>
      <c r="H48" s="13">
        <f>'time period'!V47*'Factoring table'!$H$9</f>
        <v>0</v>
      </c>
      <c r="I48" s="13">
        <f>'time period'!W47*'Factoring table'!$H$9</f>
        <v>3.9750000000000001E-2</v>
      </c>
      <c r="J48" s="13">
        <f>'time period'!X47*'Factoring table'!$H$9</f>
        <v>124.179</v>
      </c>
      <c r="K48" s="13">
        <f>'time period'!Y47*'Factoring table'!$H$9</f>
        <v>0</v>
      </c>
      <c r="L48" s="13">
        <f>'time period'!Z47*'Factoring table'!$H$9</f>
        <v>0</v>
      </c>
      <c r="M48" s="13">
        <f>'time period'!AA47*'Factoring table'!$H$9</f>
        <v>0</v>
      </c>
      <c r="O48" s="12">
        <v>3</v>
      </c>
      <c r="P48" s="13">
        <f>'time period'!Q47*'Factoring table'!$H$10</f>
        <v>5.4059999999999997</v>
      </c>
      <c r="Q48" s="13">
        <f>'time period'!R47*'Factoring table'!$H$10</f>
        <v>422.56900000000002</v>
      </c>
      <c r="R48" s="13">
        <f>'time period'!S47*'Factoring table'!$H$10</f>
        <v>2248.2202499999999</v>
      </c>
      <c r="S48" s="13">
        <f>'time period'!T47*'Factoring table'!$H$10</f>
        <v>44.149000000000001</v>
      </c>
      <c r="T48" s="13">
        <f>'time period'!U47*'Factoring table'!$H$10</f>
        <v>2326.1567500000001</v>
      </c>
      <c r="U48" s="13">
        <f>'time period'!V47*'Factoring table'!$H$10</f>
        <v>0</v>
      </c>
      <c r="V48" s="13">
        <f>'time period'!W47*'Factoring table'!$H$10</f>
        <v>0.22525000000000001</v>
      </c>
      <c r="W48" s="13">
        <f>'time period'!X47*'Factoring table'!$H$10</f>
        <v>703.68100000000004</v>
      </c>
      <c r="X48" s="13">
        <f>'time period'!Y47*'Factoring table'!$H$10</f>
        <v>0</v>
      </c>
      <c r="Y48" s="13">
        <f>'time period'!Z47*'Factoring table'!$H$10</f>
        <v>0</v>
      </c>
      <c r="Z48" s="13">
        <f>'time period'!AA47*'Factoring table'!$H$10</f>
        <v>0</v>
      </c>
      <c r="AB48" s="12">
        <v>3</v>
      </c>
      <c r="AC48" s="13">
        <v>1.1262500000000002</v>
      </c>
      <c r="AD48" s="13">
        <v>5.8565000000000005</v>
      </c>
      <c r="AE48" s="13">
        <v>2248.2202499999999</v>
      </c>
      <c r="AF48" s="13">
        <v>0.90100000000000002</v>
      </c>
      <c r="AG48" s="13">
        <v>4551.4014999999999</v>
      </c>
      <c r="AH48" s="13">
        <v>0</v>
      </c>
      <c r="AI48" s="13">
        <v>0</v>
      </c>
      <c r="AJ48" s="13">
        <v>1745.46225</v>
      </c>
      <c r="AK48" s="13">
        <v>11.48775</v>
      </c>
      <c r="AL48" s="13">
        <v>0</v>
      </c>
      <c r="AM48" s="13">
        <v>0.22525000000000001</v>
      </c>
      <c r="AO48" s="12">
        <v>3</v>
      </c>
      <c r="AP48" s="13">
        <f t="shared" si="4"/>
        <v>2.0802500000000004</v>
      </c>
      <c r="AQ48" s="13">
        <f t="shared" si="4"/>
        <v>80.427499999999995</v>
      </c>
      <c r="AR48" s="13">
        <f t="shared" si="4"/>
        <v>2644.9649999999997</v>
      </c>
      <c r="AS48" s="13">
        <f t="shared" si="4"/>
        <v>8.6920000000000002</v>
      </c>
      <c r="AT48" s="13">
        <f t="shared" si="4"/>
        <v>4961.8997499999996</v>
      </c>
      <c r="AU48" s="13">
        <f t="shared" si="4"/>
        <v>0</v>
      </c>
      <c r="AV48" s="13">
        <f t="shared" si="4"/>
        <v>3.9750000000000001E-2</v>
      </c>
      <c r="AW48" s="13">
        <f t="shared" si="4"/>
        <v>1869.6412500000001</v>
      </c>
      <c r="AX48" s="13">
        <f t="shared" si="4"/>
        <v>11.48775</v>
      </c>
      <c r="AY48" s="13">
        <f t="shared" si="4"/>
        <v>0</v>
      </c>
      <c r="AZ48" s="13">
        <f t="shared" si="4"/>
        <v>0.22525000000000001</v>
      </c>
    </row>
    <row r="49" spans="2:52" x14ac:dyDescent="0.3">
      <c r="B49">
        <v>4</v>
      </c>
      <c r="C49" s="13">
        <f>'time period'!Q48*'Factoring table'!$H$9</f>
        <v>4.2134999999999998</v>
      </c>
      <c r="D49" s="13">
        <f>'time period'!R48*'Factoring table'!$H$9</f>
        <v>2849.79675</v>
      </c>
      <c r="E49" s="13">
        <f>'time period'!S48*'Factoring table'!$H$9</f>
        <v>0.159</v>
      </c>
      <c r="F49" s="13">
        <f>'time period'!T48*'Factoring table'!$H$9</f>
        <v>2329.5487499999999</v>
      </c>
      <c r="G49" s="13">
        <f>'time period'!U48*'Factoring table'!$H$9</f>
        <v>5.5252499999999998</v>
      </c>
      <c r="H49" s="13">
        <f>'time period'!V48*'Factoring table'!$H$9</f>
        <v>31.243500000000001</v>
      </c>
      <c r="I49" s="13">
        <f>'time period'!W48*'Factoring table'!$H$9</f>
        <v>1859.1869999999999</v>
      </c>
      <c r="J49" s="13">
        <f>'time period'!X48*'Factoring table'!$H$9</f>
        <v>0.55649999999999999</v>
      </c>
      <c r="K49" s="13">
        <f>'time period'!Y48*'Factoring table'!$H$9</f>
        <v>0</v>
      </c>
      <c r="L49" s="13">
        <f>'time period'!Z48*'Factoring table'!$H$9</f>
        <v>0</v>
      </c>
      <c r="M49" s="13">
        <f>'time period'!AA48*'Factoring table'!$H$9</f>
        <v>3.9750000000000001E-2</v>
      </c>
      <c r="O49">
        <v>4</v>
      </c>
      <c r="P49" s="13">
        <f>'time period'!Q48*'Factoring table'!$H$10</f>
        <v>23.8765</v>
      </c>
      <c r="Q49" s="13">
        <f>'time period'!R48*'Factoring table'!$H$10</f>
        <v>16148.848249999999</v>
      </c>
      <c r="R49" s="13">
        <f>'time period'!S48*'Factoring table'!$H$10</f>
        <v>0.90100000000000002</v>
      </c>
      <c r="S49" s="13">
        <f>'time period'!T48*'Factoring table'!$H$10</f>
        <v>13200.776250000001</v>
      </c>
      <c r="T49" s="13">
        <f>'time period'!U48*'Factoring table'!$H$10</f>
        <v>31.309750000000001</v>
      </c>
      <c r="U49" s="13">
        <f>'time period'!V48*'Factoring table'!$H$10</f>
        <v>177.04650000000001</v>
      </c>
      <c r="V49" s="13">
        <f>'time period'!W48*'Factoring table'!$H$10</f>
        <v>10535.393</v>
      </c>
      <c r="W49" s="13">
        <f>'time period'!X48*'Factoring table'!$H$10</f>
        <v>3.1534999999999997</v>
      </c>
      <c r="X49" s="13">
        <f>'time period'!Y48*'Factoring table'!$H$10</f>
        <v>0</v>
      </c>
      <c r="Y49" s="13">
        <f>'time period'!Z48*'Factoring table'!$H$10</f>
        <v>0</v>
      </c>
      <c r="Z49" s="13">
        <f>'time period'!AA48*'Factoring table'!$H$10</f>
        <v>0.22525000000000001</v>
      </c>
      <c r="AB49">
        <v>4</v>
      </c>
      <c r="AC49" s="13">
        <v>63.07</v>
      </c>
      <c r="AD49" s="13">
        <v>6327.9482500000004</v>
      </c>
      <c r="AE49" s="13">
        <v>44.149000000000001</v>
      </c>
      <c r="AF49" s="13">
        <v>13200.776250000001</v>
      </c>
      <c r="AG49" s="13">
        <v>1053.04375</v>
      </c>
      <c r="AH49" s="13">
        <v>2.4777499999999999</v>
      </c>
      <c r="AI49" s="13">
        <v>16383.784</v>
      </c>
      <c r="AJ49" s="13">
        <v>72.080000000000013</v>
      </c>
      <c r="AK49" s="13">
        <v>26.129000000000001</v>
      </c>
      <c r="AL49" s="13">
        <v>0</v>
      </c>
      <c r="AM49" s="13">
        <v>0</v>
      </c>
      <c r="AO49">
        <v>4</v>
      </c>
      <c r="AP49" s="13">
        <f t="shared" si="4"/>
        <v>67.283500000000004</v>
      </c>
      <c r="AQ49" s="13">
        <f t="shared" si="4"/>
        <v>9177.7450000000008</v>
      </c>
      <c r="AR49" s="13">
        <f t="shared" si="4"/>
        <v>44.308</v>
      </c>
      <c r="AS49" s="13">
        <f t="shared" si="4"/>
        <v>15530.325000000001</v>
      </c>
      <c r="AT49" s="13">
        <f t="shared" si="4"/>
        <v>1058.569</v>
      </c>
      <c r="AU49" s="13">
        <f t="shared" si="4"/>
        <v>33.721249999999998</v>
      </c>
      <c r="AV49" s="13">
        <f t="shared" si="4"/>
        <v>18242.970999999998</v>
      </c>
      <c r="AW49" s="13">
        <f t="shared" si="4"/>
        <v>72.636500000000012</v>
      </c>
      <c r="AX49" s="13">
        <f t="shared" si="4"/>
        <v>26.129000000000001</v>
      </c>
      <c r="AY49" s="13">
        <f t="shared" si="4"/>
        <v>0</v>
      </c>
      <c r="AZ49" s="13">
        <f t="shared" si="4"/>
        <v>3.9750000000000001E-2</v>
      </c>
    </row>
    <row r="50" spans="2:52" x14ac:dyDescent="0.3">
      <c r="B50">
        <v>5</v>
      </c>
      <c r="C50" s="13">
        <f>'time period'!Q49*'Factoring table'!$H$9</f>
        <v>2.2657500000000002</v>
      </c>
      <c r="D50" s="13">
        <f>'time period'!R49*'Factoring table'!$H$9</f>
        <v>188.53424999999999</v>
      </c>
      <c r="E50" s="13">
        <f>'time period'!S49*'Factoring table'!$H$9</f>
        <v>803.18849999999998</v>
      </c>
      <c r="F50" s="13">
        <f>'time period'!T49*'Factoring table'!$H$9</f>
        <v>185.83124999999998</v>
      </c>
      <c r="G50" s="13">
        <f>'time period'!U49*'Factoring table'!$H$9</f>
        <v>304.36574999999999</v>
      </c>
      <c r="H50" s="13">
        <f>'time period'!V49*'Factoring table'!$H$9</f>
        <v>0.11924999999999999</v>
      </c>
      <c r="I50" s="13">
        <f>'time period'!W49*'Factoring table'!$H$9</f>
        <v>3.9750000000000001E-2</v>
      </c>
      <c r="J50" s="13">
        <f>'time period'!X49*'Factoring table'!$H$9</f>
        <v>112.8105</v>
      </c>
      <c r="K50" s="13">
        <f>'time period'!Y49*'Factoring table'!$H$9</f>
        <v>0</v>
      </c>
      <c r="L50" s="13">
        <f>'time period'!Z49*'Factoring table'!$H$9</f>
        <v>0</v>
      </c>
      <c r="M50" s="13">
        <f>'time period'!AA49*'Factoring table'!$H$9</f>
        <v>3.9750000000000001E-2</v>
      </c>
      <c r="O50">
        <v>5</v>
      </c>
      <c r="P50" s="13">
        <f>'time period'!Q49*'Factoring table'!$H$10</f>
        <v>12.83925</v>
      </c>
      <c r="Q50" s="13">
        <f>'time period'!R49*'Factoring table'!$H$10</f>
        <v>1068.3607500000001</v>
      </c>
      <c r="R50" s="13">
        <f>'time period'!S49*'Factoring table'!$H$10</f>
        <v>4551.4014999999999</v>
      </c>
      <c r="S50" s="13">
        <f>'time period'!T49*'Factoring table'!$H$10</f>
        <v>1053.04375</v>
      </c>
      <c r="T50" s="13">
        <f>'time period'!U49*'Factoring table'!$H$10</f>
        <v>1724.7392500000001</v>
      </c>
      <c r="U50" s="13">
        <f>'time period'!V49*'Factoring table'!$H$10</f>
        <v>0.67574999999999996</v>
      </c>
      <c r="V50" s="13">
        <f>'time period'!W49*'Factoring table'!$H$10</f>
        <v>0.22525000000000001</v>
      </c>
      <c r="W50" s="13">
        <f>'time period'!X49*'Factoring table'!$H$10</f>
        <v>639.2595</v>
      </c>
      <c r="X50" s="13">
        <f>'time period'!Y49*'Factoring table'!$H$10</f>
        <v>0</v>
      </c>
      <c r="Y50" s="13">
        <f>'time period'!Z49*'Factoring table'!$H$10</f>
        <v>0</v>
      </c>
      <c r="Z50" s="13">
        <f>'time period'!AA49*'Factoring table'!$H$10</f>
        <v>0.22525000000000001</v>
      </c>
      <c r="AB50">
        <v>5</v>
      </c>
      <c r="AC50" s="13">
        <v>1.5767499999999999</v>
      </c>
      <c r="AD50" s="13">
        <v>8.109</v>
      </c>
      <c r="AE50" s="13">
        <v>2326.1567500000001</v>
      </c>
      <c r="AF50" s="13">
        <v>31.309750000000001</v>
      </c>
      <c r="AG50" s="13">
        <v>1724.7392500000001</v>
      </c>
      <c r="AH50" s="13">
        <v>0</v>
      </c>
      <c r="AI50" s="13">
        <v>0</v>
      </c>
      <c r="AJ50" s="13">
        <v>348.46175000000005</v>
      </c>
      <c r="AK50" s="13">
        <v>0.22525000000000001</v>
      </c>
      <c r="AL50" s="13">
        <v>0</v>
      </c>
      <c r="AM50" s="13">
        <v>0.22525000000000001</v>
      </c>
      <c r="AO50">
        <v>5</v>
      </c>
      <c r="AP50" s="13">
        <f t="shared" si="4"/>
        <v>3.8425000000000002</v>
      </c>
      <c r="AQ50" s="13">
        <f t="shared" si="4"/>
        <v>196.64324999999999</v>
      </c>
      <c r="AR50" s="13">
        <f t="shared" si="4"/>
        <v>3129.3452500000003</v>
      </c>
      <c r="AS50" s="13">
        <f t="shared" si="4"/>
        <v>217.14099999999999</v>
      </c>
      <c r="AT50" s="13">
        <f t="shared" si="4"/>
        <v>2029.105</v>
      </c>
      <c r="AU50" s="13">
        <f t="shared" si="4"/>
        <v>0.11924999999999999</v>
      </c>
      <c r="AV50" s="13">
        <f t="shared" si="4"/>
        <v>3.9750000000000001E-2</v>
      </c>
      <c r="AW50" s="13">
        <f t="shared" si="4"/>
        <v>461.27225000000004</v>
      </c>
      <c r="AX50" s="13">
        <f t="shared" si="4"/>
        <v>0.22525000000000001</v>
      </c>
      <c r="AY50" s="13">
        <f t="shared" si="4"/>
        <v>0</v>
      </c>
      <c r="AZ50" s="13">
        <f t="shared" si="4"/>
        <v>0.26500000000000001</v>
      </c>
    </row>
    <row r="51" spans="2:52" x14ac:dyDescent="0.3">
      <c r="B51">
        <v>6</v>
      </c>
      <c r="C51" s="13">
        <f>'time period'!Q50*'Factoring table'!$H$9</f>
        <v>0.159</v>
      </c>
      <c r="D51" s="13">
        <f>'time period'!R50*'Factoring table'!$H$9</f>
        <v>1.7887500000000001</v>
      </c>
      <c r="E51" s="13">
        <f>'time period'!S50*'Factoring table'!$H$9</f>
        <v>0</v>
      </c>
      <c r="F51" s="13">
        <f>'time period'!T50*'Factoring table'!$H$9</f>
        <v>0.43724999999999997</v>
      </c>
      <c r="G51" s="13">
        <f>'time period'!U50*'Factoring table'!$H$9</f>
        <v>0</v>
      </c>
      <c r="H51" s="13">
        <f>'time period'!V50*'Factoring table'!$H$9</f>
        <v>9847.585500000001</v>
      </c>
      <c r="I51" s="13">
        <f>'time period'!W50*'Factoring table'!$H$9</f>
        <v>3.53775</v>
      </c>
      <c r="J51" s="13">
        <f>'time period'!X50*'Factoring table'!$H$9</f>
        <v>0</v>
      </c>
      <c r="K51" s="13">
        <f>'time period'!Y50*'Factoring table'!$H$9</f>
        <v>0</v>
      </c>
      <c r="L51" s="13">
        <f>'time period'!Z50*'Factoring table'!$H$9</f>
        <v>0</v>
      </c>
      <c r="M51" s="13">
        <f>'time period'!AA50*'Factoring table'!$H$9</f>
        <v>3.9750000000000001E-2</v>
      </c>
      <c r="O51">
        <v>6</v>
      </c>
      <c r="P51" s="13">
        <f>'time period'!Q50*'Factoring table'!$H$10</f>
        <v>0.90100000000000002</v>
      </c>
      <c r="Q51" s="13">
        <f>'time period'!R50*'Factoring table'!$H$10</f>
        <v>10.13625</v>
      </c>
      <c r="R51" s="13">
        <f>'time period'!S50*'Factoring table'!$H$10</f>
        <v>0</v>
      </c>
      <c r="S51" s="13">
        <f>'time period'!T50*'Factoring table'!$H$10</f>
        <v>2.4777499999999999</v>
      </c>
      <c r="T51" s="13">
        <f>'time period'!U50*'Factoring table'!$H$10</f>
        <v>0</v>
      </c>
      <c r="U51" s="13">
        <f>'time period'!V50*'Factoring table'!$H$10</f>
        <v>55802.984500000006</v>
      </c>
      <c r="V51" s="13">
        <f>'time period'!W50*'Factoring table'!$H$10</f>
        <v>20.047250000000002</v>
      </c>
      <c r="W51" s="13">
        <f>'time period'!X50*'Factoring table'!$H$10</f>
        <v>0</v>
      </c>
      <c r="X51" s="13">
        <f>'time period'!Y50*'Factoring table'!$H$10</f>
        <v>0</v>
      </c>
      <c r="Y51" s="13">
        <f>'time period'!Z50*'Factoring table'!$H$10</f>
        <v>0</v>
      </c>
      <c r="Z51" s="13">
        <f>'time period'!AA50*'Factoring table'!$H$10</f>
        <v>0.22525000000000001</v>
      </c>
      <c r="AB51">
        <v>6</v>
      </c>
      <c r="AC51" s="13">
        <v>229.30450000000002</v>
      </c>
      <c r="AD51" s="13">
        <v>224.79950000000002</v>
      </c>
      <c r="AE51" s="13">
        <v>0</v>
      </c>
      <c r="AF51" s="13">
        <v>177.04650000000001</v>
      </c>
      <c r="AG51" s="13">
        <v>0.67574999999999996</v>
      </c>
      <c r="AH51" s="13">
        <v>55802.984500000006</v>
      </c>
      <c r="AI51" s="13">
        <v>2890.8585000000003</v>
      </c>
      <c r="AJ51" s="13">
        <v>13.965499999999999</v>
      </c>
      <c r="AK51" s="13">
        <v>29.958250000000003</v>
      </c>
      <c r="AL51" s="13">
        <v>0</v>
      </c>
      <c r="AM51" s="13">
        <v>0.22525000000000001</v>
      </c>
      <c r="AO51">
        <v>6</v>
      </c>
      <c r="AP51" s="13">
        <f t="shared" si="4"/>
        <v>229.46350000000001</v>
      </c>
      <c r="AQ51" s="13">
        <f t="shared" si="4"/>
        <v>226.58825000000002</v>
      </c>
      <c r="AR51" s="13">
        <f t="shared" si="4"/>
        <v>0</v>
      </c>
      <c r="AS51" s="13">
        <f t="shared" si="4"/>
        <v>177.48375000000001</v>
      </c>
      <c r="AT51" s="13">
        <f t="shared" si="4"/>
        <v>0.67574999999999996</v>
      </c>
      <c r="AU51" s="13">
        <f t="shared" si="4"/>
        <v>65650.570000000007</v>
      </c>
      <c r="AV51" s="13">
        <f t="shared" si="4"/>
        <v>2894.3962500000002</v>
      </c>
      <c r="AW51" s="13">
        <f t="shared" si="4"/>
        <v>13.965499999999999</v>
      </c>
      <c r="AX51" s="13">
        <f t="shared" si="4"/>
        <v>29.958250000000003</v>
      </c>
      <c r="AY51" s="13">
        <f t="shared" si="4"/>
        <v>0</v>
      </c>
      <c r="AZ51" s="13">
        <f t="shared" si="4"/>
        <v>0.26500000000000001</v>
      </c>
    </row>
    <row r="52" spans="2:52" x14ac:dyDescent="0.3">
      <c r="B52">
        <v>7</v>
      </c>
      <c r="C52" s="13">
        <f>'time period'!Q51*'Factoring table'!$H$9</f>
        <v>7.9500000000000001E-2</v>
      </c>
      <c r="D52" s="13">
        <f>'time period'!R51*'Factoring table'!$H$9</f>
        <v>10.4145</v>
      </c>
      <c r="E52" s="13">
        <f>'time period'!S51*'Factoring table'!$H$9</f>
        <v>0</v>
      </c>
      <c r="F52" s="13">
        <f>'time period'!T51*'Factoring table'!$H$9</f>
        <v>2891.2559999999999</v>
      </c>
      <c r="G52" s="13">
        <f>'time period'!U51*'Factoring table'!$H$9</f>
        <v>0</v>
      </c>
      <c r="H52" s="13">
        <f>'time period'!V51*'Factoring table'!$H$9</f>
        <v>510.1515</v>
      </c>
      <c r="I52" s="13">
        <f>'time period'!W51*'Factoring table'!$H$9</f>
        <v>1042.8015</v>
      </c>
      <c r="J52" s="13">
        <f>'time period'!X51*'Factoring table'!$H$9</f>
        <v>0</v>
      </c>
      <c r="K52" s="13">
        <f>'time period'!Y51*'Factoring table'!$H$9</f>
        <v>0</v>
      </c>
      <c r="L52" s="13">
        <f>'time period'!Z51*'Factoring table'!$H$9</f>
        <v>0</v>
      </c>
      <c r="M52" s="13">
        <f>'time period'!AA51*'Factoring table'!$H$9</f>
        <v>3.9750000000000001E-2</v>
      </c>
      <c r="O52">
        <v>7</v>
      </c>
      <c r="P52" s="13">
        <f>'time period'!Q51*'Factoring table'!$H$10</f>
        <v>0.45050000000000001</v>
      </c>
      <c r="Q52" s="13">
        <f>'time period'!R51*'Factoring table'!$H$10</f>
        <v>59.015500000000003</v>
      </c>
      <c r="R52" s="13">
        <f>'time period'!S51*'Factoring table'!$H$10</f>
        <v>0</v>
      </c>
      <c r="S52" s="13">
        <f>'time period'!T51*'Factoring table'!$H$10</f>
        <v>16383.784</v>
      </c>
      <c r="T52" s="13">
        <f>'time period'!U51*'Factoring table'!$H$10</f>
        <v>0</v>
      </c>
      <c r="U52" s="13">
        <f>'time period'!V51*'Factoring table'!$H$10</f>
        <v>2890.8585000000003</v>
      </c>
      <c r="V52" s="13">
        <f>'time period'!W51*'Factoring table'!$H$10</f>
        <v>5909.2084999999997</v>
      </c>
      <c r="W52" s="13">
        <f>'time period'!X51*'Factoring table'!$H$10</f>
        <v>0</v>
      </c>
      <c r="X52" s="13">
        <f>'time period'!Y51*'Factoring table'!$H$10</f>
        <v>0</v>
      </c>
      <c r="Y52" s="13">
        <f>'time period'!Z51*'Factoring table'!$H$10</f>
        <v>0</v>
      </c>
      <c r="Z52" s="13">
        <f>'time period'!AA51*'Factoring table'!$H$10</f>
        <v>0.22525000000000001</v>
      </c>
      <c r="AB52">
        <v>7</v>
      </c>
      <c r="AC52" s="13">
        <v>0.67574999999999996</v>
      </c>
      <c r="AD52" s="13">
        <v>7.6584999999999992</v>
      </c>
      <c r="AE52" s="13">
        <v>0.22525000000000001</v>
      </c>
      <c r="AF52" s="13">
        <v>10535.393</v>
      </c>
      <c r="AG52" s="13">
        <v>0.22525000000000001</v>
      </c>
      <c r="AH52" s="13">
        <v>20.047250000000002</v>
      </c>
      <c r="AI52" s="13">
        <v>5909.2084999999997</v>
      </c>
      <c r="AJ52" s="13">
        <v>0.67574999999999996</v>
      </c>
      <c r="AK52" s="13">
        <v>0.45050000000000001</v>
      </c>
      <c r="AL52" s="13">
        <v>0</v>
      </c>
      <c r="AM52" s="13">
        <v>0</v>
      </c>
      <c r="AO52">
        <v>7</v>
      </c>
      <c r="AP52" s="13">
        <f t="shared" si="4"/>
        <v>0.75524999999999998</v>
      </c>
      <c r="AQ52" s="13">
        <f t="shared" si="4"/>
        <v>18.073</v>
      </c>
      <c r="AR52" s="13">
        <f t="shared" si="4"/>
        <v>0.22525000000000001</v>
      </c>
      <c r="AS52" s="13">
        <f t="shared" si="4"/>
        <v>13426.648999999999</v>
      </c>
      <c r="AT52" s="13">
        <f t="shared" si="4"/>
        <v>0.22525000000000001</v>
      </c>
      <c r="AU52" s="13">
        <f t="shared" si="4"/>
        <v>530.19875000000002</v>
      </c>
      <c r="AV52" s="13">
        <f t="shared" si="4"/>
        <v>6952.01</v>
      </c>
      <c r="AW52" s="13">
        <f t="shared" si="4"/>
        <v>0.67574999999999996</v>
      </c>
      <c r="AX52" s="13">
        <f t="shared" si="4"/>
        <v>0.45050000000000001</v>
      </c>
      <c r="AY52" s="13">
        <f t="shared" si="4"/>
        <v>0</v>
      </c>
      <c r="AZ52" s="13">
        <f t="shared" si="4"/>
        <v>3.9750000000000001E-2</v>
      </c>
    </row>
    <row r="53" spans="2:52" x14ac:dyDescent="0.3">
      <c r="B53">
        <v>8</v>
      </c>
      <c r="C53" s="13">
        <f>'time period'!Q52*'Factoring table'!$H$9</f>
        <v>196.36500000000001</v>
      </c>
      <c r="D53" s="13">
        <f>'time period'!R52*'Factoring table'!$H$9</f>
        <v>2122.2525000000001</v>
      </c>
      <c r="E53" s="13">
        <f>'time period'!S52*'Factoring table'!$H$9</f>
        <v>308.02275000000003</v>
      </c>
      <c r="F53" s="13">
        <f>'time period'!T52*'Factoring table'!$H$9</f>
        <v>12.72</v>
      </c>
      <c r="G53" s="13">
        <f>'time period'!U52*'Factoring table'!$H$9</f>
        <v>61.493250000000003</v>
      </c>
      <c r="H53" s="13">
        <f>'time period'!V52*'Factoring table'!$H$9</f>
        <v>2.4644999999999997</v>
      </c>
      <c r="I53" s="13">
        <f>'time period'!W52*'Factoring table'!$H$9</f>
        <v>0.11924999999999999</v>
      </c>
      <c r="J53" s="13">
        <f>'time period'!X52*'Factoring table'!$H$9</f>
        <v>6431.6295</v>
      </c>
      <c r="K53" s="13">
        <f>'time period'!Y52*'Factoring table'!$H$9</f>
        <v>0.99374999999999991</v>
      </c>
      <c r="L53" s="13">
        <f>'time period'!Z52*'Factoring table'!$H$9</f>
        <v>0</v>
      </c>
      <c r="M53" s="13">
        <f>'time period'!AA52*'Factoring table'!$H$9</f>
        <v>3.9750000000000001E-2</v>
      </c>
      <c r="O53">
        <v>8</v>
      </c>
      <c r="P53" s="13">
        <f>'time period'!Q52*'Factoring table'!$H$10</f>
        <v>1112.7350000000001</v>
      </c>
      <c r="Q53" s="13">
        <f>'time period'!R52*'Factoring table'!$H$10</f>
        <v>12026.0975</v>
      </c>
      <c r="R53" s="13">
        <f>'time period'!S52*'Factoring table'!$H$10</f>
        <v>1745.46225</v>
      </c>
      <c r="S53" s="13">
        <f>'time period'!T52*'Factoring table'!$H$10</f>
        <v>72.080000000000013</v>
      </c>
      <c r="T53" s="13">
        <f>'time period'!U52*'Factoring table'!$H$10</f>
        <v>348.46175000000005</v>
      </c>
      <c r="U53" s="13">
        <f>'time period'!V52*'Factoring table'!$H$10</f>
        <v>13.965499999999999</v>
      </c>
      <c r="V53" s="13">
        <f>'time period'!W52*'Factoring table'!$H$10</f>
        <v>0.67574999999999996</v>
      </c>
      <c r="W53" s="13">
        <f>'time period'!X52*'Factoring table'!$H$10</f>
        <v>36445.900499999996</v>
      </c>
      <c r="X53" s="13">
        <f>'time period'!Y52*'Factoring table'!$H$10</f>
        <v>5.6312499999999996</v>
      </c>
      <c r="Y53" s="13">
        <f>'time period'!Z52*'Factoring table'!$H$10</f>
        <v>0</v>
      </c>
      <c r="Z53" s="13">
        <f>'time period'!AA52*'Factoring table'!$H$10</f>
        <v>0.22525000000000001</v>
      </c>
      <c r="AB53">
        <v>8</v>
      </c>
      <c r="AC53" s="13">
        <v>52.258000000000003</v>
      </c>
      <c r="AD53" s="13">
        <v>138.30350000000001</v>
      </c>
      <c r="AE53" s="13">
        <v>703.68100000000004</v>
      </c>
      <c r="AF53" s="13">
        <v>3.1534999999999997</v>
      </c>
      <c r="AG53" s="13">
        <v>639.2595</v>
      </c>
      <c r="AH53" s="13">
        <v>0</v>
      </c>
      <c r="AI53" s="13">
        <v>0</v>
      </c>
      <c r="AJ53" s="13">
        <v>36445.900499999996</v>
      </c>
      <c r="AK53" s="13">
        <v>887.03450000000009</v>
      </c>
      <c r="AL53" s="13">
        <v>0.22525000000000001</v>
      </c>
      <c r="AM53" s="13">
        <v>3.3787500000000001</v>
      </c>
      <c r="AO53">
        <v>8</v>
      </c>
      <c r="AP53" s="13">
        <f t="shared" si="4"/>
        <v>248.62300000000002</v>
      </c>
      <c r="AQ53" s="13">
        <f t="shared" si="4"/>
        <v>2260.556</v>
      </c>
      <c r="AR53" s="13">
        <f t="shared" si="4"/>
        <v>1011.7037500000001</v>
      </c>
      <c r="AS53" s="13">
        <f t="shared" si="4"/>
        <v>15.8735</v>
      </c>
      <c r="AT53" s="13">
        <f t="shared" si="4"/>
        <v>700.75274999999999</v>
      </c>
      <c r="AU53" s="13">
        <f t="shared" si="4"/>
        <v>2.4644999999999997</v>
      </c>
      <c r="AV53" s="13">
        <f t="shared" si="4"/>
        <v>0.11924999999999999</v>
      </c>
      <c r="AW53" s="13">
        <f t="shared" si="4"/>
        <v>42877.53</v>
      </c>
      <c r="AX53" s="13">
        <f t="shared" si="4"/>
        <v>888.02825000000007</v>
      </c>
      <c r="AY53" s="13">
        <f t="shared" si="4"/>
        <v>0.22525000000000001</v>
      </c>
      <c r="AZ53" s="13">
        <f t="shared" si="4"/>
        <v>3.4185000000000003</v>
      </c>
    </row>
    <row r="54" spans="2:52" x14ac:dyDescent="0.3">
      <c r="B54">
        <v>9</v>
      </c>
      <c r="C54" s="13">
        <f>'time period'!Q53*'Factoring table'!$H$9</f>
        <v>212.86125000000001</v>
      </c>
      <c r="D54" s="13">
        <f>'time period'!R53*'Factoring table'!$H$9</f>
        <v>259.01099999999997</v>
      </c>
      <c r="E54" s="13">
        <f>'time period'!S53*'Factoring table'!$H$9</f>
        <v>2.02725</v>
      </c>
      <c r="F54" s="13">
        <f>'time period'!T53*'Factoring table'!$H$9</f>
        <v>4.6109999999999998</v>
      </c>
      <c r="G54" s="13">
        <f>'time period'!U53*'Factoring table'!$H$9</f>
        <v>3.9750000000000001E-2</v>
      </c>
      <c r="H54" s="13">
        <f>'time period'!V53*'Factoring table'!$H$9</f>
        <v>5.2867500000000005</v>
      </c>
      <c r="I54" s="13">
        <f>'time period'!W53*'Factoring table'!$H$9</f>
        <v>7.9500000000000001E-2</v>
      </c>
      <c r="J54" s="13">
        <f>'time period'!X53*'Factoring table'!$H$9</f>
        <v>156.53550000000001</v>
      </c>
      <c r="K54" s="13">
        <f>'time period'!Y53*'Factoring table'!$H$9</f>
        <v>0.99374999999999991</v>
      </c>
      <c r="L54" s="13">
        <f>'time period'!Z53*'Factoring table'!$H$9</f>
        <v>19.954499999999999</v>
      </c>
      <c r="M54" s="13">
        <f>'time period'!AA53*'Factoring table'!$H$9</f>
        <v>756.91949999999997</v>
      </c>
      <c r="O54">
        <v>9</v>
      </c>
      <c r="P54" s="13">
        <f>'time period'!Q53*'Factoring table'!$H$10</f>
        <v>1206.2137500000001</v>
      </c>
      <c r="Q54" s="13">
        <f>'time period'!R53*'Factoring table'!$H$10</f>
        <v>1467.729</v>
      </c>
      <c r="R54" s="13">
        <f>'time period'!S53*'Factoring table'!$H$10</f>
        <v>11.48775</v>
      </c>
      <c r="S54" s="13">
        <f>'time period'!T53*'Factoring table'!$H$10</f>
        <v>26.129000000000001</v>
      </c>
      <c r="T54" s="13">
        <f>'time period'!U53*'Factoring table'!$H$10</f>
        <v>0.22525000000000001</v>
      </c>
      <c r="U54" s="13">
        <f>'time period'!V53*'Factoring table'!$H$10</f>
        <v>29.958250000000003</v>
      </c>
      <c r="V54" s="13">
        <f>'time period'!W53*'Factoring table'!$H$10</f>
        <v>0.45050000000000001</v>
      </c>
      <c r="W54" s="13">
        <f>'time period'!X53*'Factoring table'!$H$10</f>
        <v>887.03450000000009</v>
      </c>
      <c r="X54" s="13">
        <f>'time period'!Y53*'Factoring table'!$H$10</f>
        <v>5.6312499999999996</v>
      </c>
      <c r="Y54" s="13">
        <f>'time period'!Z53*'Factoring table'!$H$10</f>
        <v>113.07549999999999</v>
      </c>
      <c r="Z54" s="13">
        <f>'time period'!AA53*'Factoring table'!$H$10</f>
        <v>4289.2105000000001</v>
      </c>
      <c r="AB54">
        <v>9</v>
      </c>
      <c r="AC54" s="13">
        <v>6.7575000000000003</v>
      </c>
      <c r="AD54" s="13">
        <v>0.45050000000000001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5.6312499999999996</v>
      </c>
      <c r="AK54" s="13">
        <v>5.6312499999999996</v>
      </c>
      <c r="AL54" s="13">
        <v>1220.6297500000001</v>
      </c>
      <c r="AM54" s="13">
        <v>7330.085500000001</v>
      </c>
      <c r="AO54">
        <v>9</v>
      </c>
      <c r="AP54" s="13">
        <f t="shared" si="4"/>
        <v>219.61875000000001</v>
      </c>
      <c r="AQ54" s="13">
        <f t="shared" si="4"/>
        <v>259.46149999999994</v>
      </c>
      <c r="AR54" s="13">
        <f t="shared" si="4"/>
        <v>2.02725</v>
      </c>
      <c r="AS54" s="13">
        <f t="shared" si="4"/>
        <v>4.6109999999999998</v>
      </c>
      <c r="AT54" s="13">
        <f t="shared" si="4"/>
        <v>3.9750000000000001E-2</v>
      </c>
      <c r="AU54" s="13">
        <f t="shared" si="4"/>
        <v>5.2867500000000005</v>
      </c>
      <c r="AV54" s="13">
        <f t="shared" si="4"/>
        <v>7.9500000000000001E-2</v>
      </c>
      <c r="AW54" s="13">
        <f t="shared" si="4"/>
        <v>162.16675000000001</v>
      </c>
      <c r="AX54" s="13">
        <f t="shared" si="4"/>
        <v>6.625</v>
      </c>
      <c r="AY54" s="13">
        <f t="shared" si="4"/>
        <v>1240.5842500000001</v>
      </c>
      <c r="AZ54" s="13">
        <f t="shared" si="4"/>
        <v>8087.005000000001</v>
      </c>
    </row>
    <row r="55" spans="2:52" x14ac:dyDescent="0.3">
      <c r="B55">
        <v>10</v>
      </c>
      <c r="C55" s="13">
        <f>'time period'!Q54*'Factoring table'!$H$9</f>
        <v>0.83474999999999999</v>
      </c>
      <c r="D55" s="13">
        <f>'time period'!R54*'Factoring table'!$H$9</f>
        <v>7.9500000000000001E-2</v>
      </c>
      <c r="E55" s="13">
        <f>'time period'!S54*'Factoring table'!$H$9</f>
        <v>0</v>
      </c>
      <c r="F55" s="13">
        <f>'time period'!T54*'Factoring table'!$H$9</f>
        <v>0</v>
      </c>
      <c r="G55" s="13">
        <f>'time period'!U54*'Factoring table'!$H$9</f>
        <v>0</v>
      </c>
      <c r="H55" s="13">
        <f>'time period'!V54*'Factoring table'!$H$9</f>
        <v>0</v>
      </c>
      <c r="I55" s="13">
        <f>'time period'!W54*'Factoring table'!$H$9</f>
        <v>0</v>
      </c>
      <c r="J55" s="13">
        <f>'time period'!X54*'Factoring table'!$H$9</f>
        <v>3.9750000000000001E-2</v>
      </c>
      <c r="K55" s="13">
        <f>'time period'!Y54*'Factoring table'!$H$9</f>
        <v>215.40525</v>
      </c>
      <c r="L55" s="13">
        <f>'time period'!Z54*'Factoring table'!$H$9</f>
        <v>1496.54775</v>
      </c>
      <c r="M55" s="13">
        <f>'time period'!AA54*'Factoring table'!$H$9</f>
        <v>52.708500000000008</v>
      </c>
      <c r="O55">
        <v>10</v>
      </c>
      <c r="P55" s="13">
        <f>'time period'!Q54*'Factoring table'!$H$10</f>
        <v>4.7302499999999998</v>
      </c>
      <c r="Q55" s="13">
        <f>'time period'!R54*'Factoring table'!$H$10</f>
        <v>0.45050000000000001</v>
      </c>
      <c r="R55" s="13">
        <f>'time period'!S54*'Factoring table'!$H$10</f>
        <v>0</v>
      </c>
      <c r="S55" s="13">
        <f>'time period'!T54*'Factoring table'!$H$10</f>
        <v>0</v>
      </c>
      <c r="T55" s="13">
        <f>'time period'!U54*'Factoring table'!$H$10</f>
        <v>0</v>
      </c>
      <c r="U55" s="13">
        <f>'time period'!V54*'Factoring table'!$H$10</f>
        <v>0</v>
      </c>
      <c r="V55" s="13">
        <f>'time period'!W54*'Factoring table'!$H$10</f>
        <v>0</v>
      </c>
      <c r="W55" s="13">
        <f>'time period'!X54*'Factoring table'!$H$10</f>
        <v>0.22525000000000001</v>
      </c>
      <c r="X55" s="13">
        <f>'time period'!Y54*'Factoring table'!$H$10</f>
        <v>1220.6297500000001</v>
      </c>
      <c r="Y55" s="13">
        <f>'time period'!Z54*'Factoring table'!$H$10</f>
        <v>8480.4372500000009</v>
      </c>
      <c r="Z55" s="13">
        <f>'time period'!AA54*'Factoring table'!$H$10</f>
        <v>298.68150000000003</v>
      </c>
      <c r="AB55">
        <v>10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113.07549999999999</v>
      </c>
      <c r="AL55" s="13">
        <v>8480.4372500000009</v>
      </c>
      <c r="AM55" s="13">
        <v>30.408749999999998</v>
      </c>
      <c r="AO55">
        <v>10</v>
      </c>
      <c r="AP55" s="13">
        <f t="shared" si="4"/>
        <v>0.83474999999999999</v>
      </c>
      <c r="AQ55" s="13">
        <f t="shared" si="4"/>
        <v>7.9500000000000001E-2</v>
      </c>
      <c r="AR55" s="13">
        <f t="shared" si="4"/>
        <v>0</v>
      </c>
      <c r="AS55" s="13">
        <f t="shared" si="4"/>
        <v>0</v>
      </c>
      <c r="AT55" s="13">
        <f t="shared" si="4"/>
        <v>0</v>
      </c>
      <c r="AU55" s="13">
        <f t="shared" si="4"/>
        <v>0</v>
      </c>
      <c r="AV55" s="13">
        <f t="shared" si="4"/>
        <v>0</v>
      </c>
      <c r="AW55" s="13">
        <f t="shared" si="4"/>
        <v>3.9750000000000001E-2</v>
      </c>
      <c r="AX55" s="13">
        <f t="shared" si="4"/>
        <v>328.48075</v>
      </c>
      <c r="AY55" s="13">
        <f t="shared" si="4"/>
        <v>9976.9850000000006</v>
      </c>
      <c r="AZ55" s="13">
        <f t="shared" si="4"/>
        <v>83.117250000000013</v>
      </c>
    </row>
    <row r="56" spans="2:52" x14ac:dyDescent="0.3">
      <c r="B56">
        <v>11</v>
      </c>
      <c r="C56" s="13">
        <f>'time period'!Q55*'Factoring table'!$H$9</f>
        <v>245.01900000000001</v>
      </c>
      <c r="D56" s="13">
        <f>'time period'!R55*'Factoring table'!$H$9</f>
        <v>0.59624999999999995</v>
      </c>
      <c r="E56" s="13">
        <f>'time period'!S55*'Factoring table'!$H$9</f>
        <v>3.9750000000000001E-2</v>
      </c>
      <c r="F56" s="13">
        <f>'time period'!T55*'Factoring table'!$H$9</f>
        <v>0</v>
      </c>
      <c r="G56" s="13">
        <f>'time period'!U55*'Factoring table'!$H$9</f>
        <v>3.9750000000000001E-2</v>
      </c>
      <c r="H56" s="13">
        <f>'time period'!V55*'Factoring table'!$H$9</f>
        <v>3.9750000000000001E-2</v>
      </c>
      <c r="I56" s="13">
        <f>'time period'!W55*'Factoring table'!$H$9</f>
        <v>0</v>
      </c>
      <c r="J56" s="13">
        <f>'time period'!X55*'Factoring table'!$H$9</f>
        <v>0.59624999999999995</v>
      </c>
      <c r="K56" s="13">
        <f>'time period'!Y55*'Factoring table'!$H$9</f>
        <v>1293.5445000000002</v>
      </c>
      <c r="L56" s="13">
        <f>'time period'!Z55*'Factoring table'!$H$9</f>
        <v>5.36625</v>
      </c>
      <c r="M56" s="13">
        <f>'time period'!AA55*'Factoring table'!$H$9</f>
        <v>710.80950000000007</v>
      </c>
      <c r="O56">
        <v>11</v>
      </c>
      <c r="P56" s="13">
        <f>'time period'!Q55*'Factoring table'!$H$10</f>
        <v>1388.441</v>
      </c>
      <c r="Q56" s="13">
        <f>'time period'!R55*'Factoring table'!$H$10</f>
        <v>3.3787500000000001</v>
      </c>
      <c r="R56" s="13">
        <f>'time period'!S55*'Factoring table'!$H$10</f>
        <v>0.22525000000000001</v>
      </c>
      <c r="S56" s="13">
        <f>'time period'!T55*'Factoring table'!$H$10</f>
        <v>0</v>
      </c>
      <c r="T56" s="13">
        <f>'time period'!U55*'Factoring table'!$H$10</f>
        <v>0.22525000000000001</v>
      </c>
      <c r="U56" s="13">
        <f>'time period'!V55*'Factoring table'!$H$10</f>
        <v>0.22525000000000001</v>
      </c>
      <c r="V56" s="13">
        <f>'time period'!W55*'Factoring table'!$H$10</f>
        <v>0</v>
      </c>
      <c r="W56" s="13">
        <f>'time period'!X55*'Factoring table'!$H$10</f>
        <v>3.3787500000000001</v>
      </c>
      <c r="X56" s="13">
        <f>'time period'!Y55*'Factoring table'!$H$10</f>
        <v>7330.085500000001</v>
      </c>
      <c r="Y56" s="13">
        <f>'time period'!Z55*'Factoring table'!$H$10</f>
        <v>30.408749999999998</v>
      </c>
      <c r="Z56" s="13">
        <f>'time period'!AA55*'Factoring table'!$H$10</f>
        <v>4027.9205000000002</v>
      </c>
      <c r="AB56">
        <v>11</v>
      </c>
      <c r="AC56" s="13">
        <v>28.15625</v>
      </c>
      <c r="AD56" s="13">
        <v>0</v>
      </c>
      <c r="AE56" s="13">
        <v>0</v>
      </c>
      <c r="AF56" s="13">
        <v>0.22525000000000001</v>
      </c>
      <c r="AG56" s="13">
        <v>0.22525000000000001</v>
      </c>
      <c r="AH56" s="13">
        <v>0.22525000000000001</v>
      </c>
      <c r="AI56" s="13">
        <v>0.22525000000000001</v>
      </c>
      <c r="AJ56" s="13">
        <v>0.22525000000000001</v>
      </c>
      <c r="AK56" s="13">
        <v>4289.2105000000001</v>
      </c>
      <c r="AL56" s="13">
        <v>298.68150000000003</v>
      </c>
      <c r="AM56" s="13">
        <v>4027.9205000000002</v>
      </c>
      <c r="AO56">
        <v>11</v>
      </c>
      <c r="AP56" s="13">
        <f t="shared" si="4"/>
        <v>273.17525000000001</v>
      </c>
      <c r="AQ56" s="13">
        <f t="shared" si="4"/>
        <v>0.59624999999999995</v>
      </c>
      <c r="AR56" s="13">
        <f t="shared" si="4"/>
        <v>3.9750000000000001E-2</v>
      </c>
      <c r="AS56" s="13">
        <f t="shared" si="4"/>
        <v>0.22525000000000001</v>
      </c>
      <c r="AT56" s="13">
        <f t="shared" si="4"/>
        <v>0.26500000000000001</v>
      </c>
      <c r="AU56" s="13">
        <f t="shared" si="4"/>
        <v>0.26500000000000001</v>
      </c>
      <c r="AV56" s="13">
        <f t="shared" si="4"/>
        <v>0.22525000000000001</v>
      </c>
      <c r="AW56" s="13">
        <f t="shared" si="4"/>
        <v>0.8214999999999999</v>
      </c>
      <c r="AX56" s="13">
        <f t="shared" si="4"/>
        <v>5582.7550000000001</v>
      </c>
      <c r="AY56" s="13">
        <f t="shared" si="4"/>
        <v>304.04775000000001</v>
      </c>
      <c r="AZ56" s="13">
        <f t="shared" si="4"/>
        <v>4738.7300000000005</v>
      </c>
    </row>
    <row r="65" spans="3:3" x14ac:dyDescent="0.3">
      <c r="C65" s="1"/>
    </row>
  </sheetData>
  <conditionalFormatting sqref="AC59:AM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60CA-462D-4973-AE1B-0E9803787E9C}">
  <dimension ref="B2:AZ65"/>
  <sheetViews>
    <sheetView topLeftCell="Q1" workbookViewId="0">
      <selection activeCell="Q5" sqref="Q5"/>
    </sheetView>
  </sheetViews>
  <sheetFormatPr defaultRowHeight="14.4" x14ac:dyDescent="0.3"/>
  <cols>
    <col min="2" max="2" width="9.88671875" bestFit="1" customWidth="1"/>
    <col min="3" max="3" width="10.5546875" bestFit="1" customWidth="1"/>
    <col min="15" max="15" width="9.88671875" bestFit="1" customWidth="1"/>
    <col min="16" max="16" width="10.5546875" bestFit="1" customWidth="1"/>
    <col min="28" max="28" width="9.88671875" bestFit="1" customWidth="1"/>
    <col min="29" max="29" width="10" bestFit="1" customWidth="1"/>
    <col min="30" max="39" width="9.109375" bestFit="1" customWidth="1"/>
  </cols>
  <sheetData>
    <row r="2" spans="2:52" ht="15" thickBot="1" x14ac:dyDescent="0.35">
      <c r="B2" t="s">
        <v>16</v>
      </c>
      <c r="O2" t="s">
        <v>22</v>
      </c>
      <c r="AB2" t="s">
        <v>23</v>
      </c>
      <c r="AO2" t="s">
        <v>24</v>
      </c>
    </row>
    <row r="3" spans="2:52" ht="15" thickBot="1" x14ac:dyDescent="0.35">
      <c r="B3" s="12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O3" s="12" t="s">
        <v>9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B3" s="12" t="s">
        <v>9</v>
      </c>
      <c r="AC3">
        <v>1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9</v>
      </c>
      <c r="AL3">
        <v>10</v>
      </c>
      <c r="AM3">
        <v>11</v>
      </c>
      <c r="AO3" s="12" t="s">
        <v>9</v>
      </c>
      <c r="AP3">
        <v>1</v>
      </c>
      <c r="AQ3">
        <v>2</v>
      </c>
      <c r="AR3">
        <v>3</v>
      </c>
      <c r="AS3">
        <v>4</v>
      </c>
      <c r="AT3">
        <v>5</v>
      </c>
      <c r="AU3">
        <v>6</v>
      </c>
      <c r="AV3">
        <v>7</v>
      </c>
      <c r="AW3">
        <v>8</v>
      </c>
      <c r="AX3">
        <v>9</v>
      </c>
      <c r="AY3">
        <v>10</v>
      </c>
      <c r="AZ3">
        <v>11</v>
      </c>
    </row>
    <row r="4" spans="2:52" x14ac:dyDescent="0.3">
      <c r="B4">
        <v>1</v>
      </c>
      <c r="C4" s="13">
        <f>'time period'!AD3*'Factoring table'!$B$9</f>
        <v>178544.33100000001</v>
      </c>
      <c r="D4" s="13">
        <f>'time period'!AE3*'Factoring table'!$B$9</f>
        <v>3930.5735</v>
      </c>
      <c r="E4" s="13">
        <f>'time period'!AF3*'Factoring table'!$B$9</f>
        <v>0.64400000000000002</v>
      </c>
      <c r="F4" s="13">
        <f>'time period'!AG3*'Factoring table'!$B$9</f>
        <v>27.692</v>
      </c>
      <c r="G4" s="13">
        <f>'time period'!AH3*'Factoring table'!$B$9</f>
        <v>0.5635</v>
      </c>
      <c r="H4" s="13">
        <f>'time period'!AI3*'Factoring table'!$B$9</f>
        <v>95.231499999999997</v>
      </c>
      <c r="I4" s="13">
        <f>'time period'!AJ3*'Factoring table'!$B$9</f>
        <v>0.32200000000000001</v>
      </c>
      <c r="J4" s="13">
        <f>'time period'!AK3*'Factoring table'!$B$9</f>
        <v>21.251999999999999</v>
      </c>
      <c r="K4" s="13">
        <f>'time period'!AL3*'Factoring table'!$B$9</f>
        <v>2.3345000000000002</v>
      </c>
      <c r="L4" s="13">
        <f>'time period'!AM3*'Factoring table'!$B$9</f>
        <v>8.0500000000000002E-2</v>
      </c>
      <c r="M4" s="13">
        <f>'time period'!AN3*'Factoring table'!$B$9</f>
        <v>10.7065</v>
      </c>
      <c r="O4">
        <v>1</v>
      </c>
      <c r="P4" s="13">
        <f>'time period'!AD3*'Factoring table'!$B$10</f>
        <v>178544.33100000001</v>
      </c>
      <c r="Q4" s="13">
        <f>'time period'!AE3*'Factoring table'!$B$10</f>
        <v>3930.5735</v>
      </c>
      <c r="R4" s="13">
        <f>'time period'!AF3*'Factoring table'!$B$10</f>
        <v>0.64400000000000002</v>
      </c>
      <c r="S4" s="13">
        <f>'time period'!AG3*'Factoring table'!$B$10</f>
        <v>27.692</v>
      </c>
      <c r="T4" s="13">
        <f>'time period'!AH3*'Factoring table'!$B$10</f>
        <v>0.5635</v>
      </c>
      <c r="U4" s="13">
        <f>'time period'!AI3*'Factoring table'!$B$10</f>
        <v>95.231499999999997</v>
      </c>
      <c r="V4" s="13">
        <f>'time period'!AJ3*'Factoring table'!$B$10</f>
        <v>0.32200000000000001</v>
      </c>
      <c r="W4" s="13">
        <f>'time period'!AK3*'Factoring table'!$B$10</f>
        <v>21.251999999999999</v>
      </c>
      <c r="X4" s="13">
        <f>'time period'!AL3*'Factoring table'!$B$10</f>
        <v>2.3345000000000002</v>
      </c>
      <c r="Y4" s="13">
        <f>'time period'!AM3*'Factoring table'!$B$10</f>
        <v>8.0500000000000002E-2</v>
      </c>
      <c r="Z4" s="13">
        <f>'time period'!AN3*'Factoring table'!$B$10</f>
        <v>10.7065</v>
      </c>
      <c r="AB4">
        <v>1</v>
      </c>
      <c r="AC4" s="13">
        <f t="array" ref="AC4:AM14">TRANSPOSE(P4:Z14)</f>
        <v>178544.33100000001</v>
      </c>
      <c r="AD4" s="13">
        <v>430.03100000000001</v>
      </c>
      <c r="AE4" s="13">
        <v>1.288</v>
      </c>
      <c r="AF4" s="13">
        <v>9.5794999999999995</v>
      </c>
      <c r="AG4" s="13">
        <v>6.3595000000000006</v>
      </c>
      <c r="AH4" s="13">
        <v>0.32200000000000001</v>
      </c>
      <c r="AI4" s="13">
        <v>0.24149999999999999</v>
      </c>
      <c r="AJ4" s="13">
        <v>452.6515</v>
      </c>
      <c r="AK4" s="13">
        <v>496.12150000000003</v>
      </c>
      <c r="AL4" s="13">
        <v>1.9319999999999999</v>
      </c>
      <c r="AM4" s="13">
        <v>571.55000000000007</v>
      </c>
      <c r="AO4">
        <v>1</v>
      </c>
      <c r="AP4" s="13">
        <f>AC4+C4</f>
        <v>357088.66200000001</v>
      </c>
      <c r="AQ4" s="13">
        <f t="shared" ref="AQ4:AZ14" si="0">AD4+D4</f>
        <v>4360.6045000000004</v>
      </c>
      <c r="AR4" s="13">
        <f t="shared" si="0"/>
        <v>1.9319999999999999</v>
      </c>
      <c r="AS4" s="13">
        <f t="shared" si="0"/>
        <v>37.271500000000003</v>
      </c>
      <c r="AT4" s="13">
        <f t="shared" si="0"/>
        <v>6.9230000000000009</v>
      </c>
      <c r="AU4" s="13">
        <f t="shared" si="0"/>
        <v>95.5535</v>
      </c>
      <c r="AV4" s="13">
        <f t="shared" si="0"/>
        <v>0.5635</v>
      </c>
      <c r="AW4" s="13">
        <f t="shared" si="0"/>
        <v>473.90350000000001</v>
      </c>
      <c r="AX4" s="13">
        <f t="shared" si="0"/>
        <v>498.45600000000002</v>
      </c>
      <c r="AY4" s="13">
        <f t="shared" si="0"/>
        <v>2.0124999999999997</v>
      </c>
      <c r="AZ4" s="13">
        <f t="shared" si="0"/>
        <v>582.25650000000007</v>
      </c>
    </row>
    <row r="5" spans="2:52" x14ac:dyDescent="0.3">
      <c r="B5">
        <v>2</v>
      </c>
      <c r="C5" s="13">
        <f>'time period'!AD4*'Factoring table'!$B$9</f>
        <v>430.03100000000001</v>
      </c>
      <c r="D5" s="13">
        <f>'time period'!AE4*'Factoring table'!$B$9</f>
        <v>28581.444500000001</v>
      </c>
      <c r="E5" s="13">
        <f>'time period'!AF4*'Factoring table'!$B$9</f>
        <v>2.254</v>
      </c>
      <c r="F5" s="13">
        <f>'time period'!AG4*'Factoring table'!$B$9</f>
        <v>2599.3450000000003</v>
      </c>
      <c r="G5" s="13">
        <f>'time period'!AH4*'Factoring table'!$B$9</f>
        <v>2.5760000000000001</v>
      </c>
      <c r="H5" s="13">
        <f>'time period'!AI4*'Factoring table'!$B$9</f>
        <v>98.612499999999997</v>
      </c>
      <c r="I5" s="13">
        <f>'time period'!AJ4*'Factoring table'!$B$9</f>
        <v>4.6690000000000005</v>
      </c>
      <c r="J5" s="13">
        <f>'time period'!AK4*'Factoring table'!$B$9</f>
        <v>51.600500000000004</v>
      </c>
      <c r="K5" s="13">
        <f>'time period'!AL4*'Factoring table'!$B$9</f>
        <v>8.0500000000000002E-2</v>
      </c>
      <c r="L5" s="13">
        <f>'time period'!AM4*'Factoring table'!$B$9</f>
        <v>0</v>
      </c>
      <c r="M5" s="13">
        <f>'time period'!AN4*'Factoring table'!$B$9</f>
        <v>0</v>
      </c>
      <c r="O5">
        <v>2</v>
      </c>
      <c r="P5" s="13">
        <f>'time period'!AD4*'Factoring table'!$B$10</f>
        <v>430.03100000000001</v>
      </c>
      <c r="Q5" s="13">
        <f>'time period'!AE4*'Factoring table'!$B$10</f>
        <v>28581.444500000001</v>
      </c>
      <c r="R5" s="13">
        <f>'time period'!AF4*'Factoring table'!$B$10</f>
        <v>2.254</v>
      </c>
      <c r="S5" s="13">
        <f>'time period'!AG4*'Factoring table'!$B$10</f>
        <v>2599.3450000000003</v>
      </c>
      <c r="T5" s="13">
        <f>'time period'!AH4*'Factoring table'!$B$10</f>
        <v>2.5760000000000001</v>
      </c>
      <c r="U5" s="13">
        <f>'time period'!AI4*'Factoring table'!$B$10</f>
        <v>98.612499999999997</v>
      </c>
      <c r="V5" s="13">
        <f>'time period'!AJ4*'Factoring table'!$B$10</f>
        <v>4.6690000000000005</v>
      </c>
      <c r="W5" s="13">
        <f>'time period'!AK4*'Factoring table'!$B$10</f>
        <v>51.600500000000004</v>
      </c>
      <c r="X5" s="13">
        <f>'time period'!AL4*'Factoring table'!$B$10</f>
        <v>8.0500000000000002E-2</v>
      </c>
      <c r="Y5" s="13">
        <f>'time period'!AM4*'Factoring table'!$B$10</f>
        <v>0</v>
      </c>
      <c r="Z5" s="13">
        <f>'time period'!AN4*'Factoring table'!$B$10</f>
        <v>0</v>
      </c>
      <c r="AB5">
        <v>2</v>
      </c>
      <c r="AC5" s="13">
        <v>3930.5735</v>
      </c>
      <c r="AD5" s="13">
        <v>28581.444500000001</v>
      </c>
      <c r="AE5" s="13">
        <v>176.05350000000001</v>
      </c>
      <c r="AF5" s="13">
        <v>6618.4684999999999</v>
      </c>
      <c r="AG5" s="13">
        <v>426.2475</v>
      </c>
      <c r="AH5" s="13">
        <v>3.3810000000000002</v>
      </c>
      <c r="AI5" s="13">
        <v>26.082000000000001</v>
      </c>
      <c r="AJ5" s="13">
        <v>4953.7285000000002</v>
      </c>
      <c r="AK5" s="13">
        <v>606.48699999999997</v>
      </c>
      <c r="AL5" s="13">
        <v>8.0500000000000002E-2</v>
      </c>
      <c r="AM5" s="13">
        <v>1.2075</v>
      </c>
      <c r="AO5">
        <v>2</v>
      </c>
      <c r="AP5" s="13">
        <f t="shared" ref="AP5:AP14" si="1">AC5+C5</f>
        <v>4360.6045000000004</v>
      </c>
      <c r="AQ5" s="13">
        <f t="shared" si="0"/>
        <v>57162.889000000003</v>
      </c>
      <c r="AR5" s="13">
        <f t="shared" si="0"/>
        <v>178.3075</v>
      </c>
      <c r="AS5" s="13">
        <f t="shared" si="0"/>
        <v>9217.8135000000002</v>
      </c>
      <c r="AT5" s="13">
        <f t="shared" si="0"/>
        <v>428.82350000000002</v>
      </c>
      <c r="AU5" s="13">
        <f t="shared" si="0"/>
        <v>101.9935</v>
      </c>
      <c r="AV5" s="13">
        <f t="shared" si="0"/>
        <v>30.751000000000001</v>
      </c>
      <c r="AW5" s="13">
        <f t="shared" si="0"/>
        <v>5005.3289999999997</v>
      </c>
      <c r="AX5" s="13">
        <f t="shared" si="0"/>
        <v>606.5675</v>
      </c>
      <c r="AY5" s="13">
        <f t="shared" si="0"/>
        <v>8.0500000000000002E-2</v>
      </c>
      <c r="AZ5" s="13">
        <f t="shared" si="0"/>
        <v>1.2075</v>
      </c>
    </row>
    <row r="6" spans="2:52" x14ac:dyDescent="0.3">
      <c r="B6">
        <v>3</v>
      </c>
      <c r="C6" s="13">
        <f>'time period'!AD5*'Factoring table'!$B$9</f>
        <v>1.288</v>
      </c>
      <c r="D6" s="13">
        <f>'time period'!AE5*'Factoring table'!$B$9</f>
        <v>176.05350000000001</v>
      </c>
      <c r="E6" s="13">
        <f>'time period'!AF5*'Factoring table'!$B$9</f>
        <v>923.81799999999998</v>
      </c>
      <c r="F6" s="13">
        <f>'time period'!AG5*'Factoring table'!$B$9</f>
        <v>19.481000000000002</v>
      </c>
      <c r="G6" s="13">
        <f>'time period'!AH5*'Factoring table'!$B$9</f>
        <v>957.30600000000004</v>
      </c>
      <c r="H6" s="13">
        <f>'time period'!AI5*'Factoring table'!$B$9</f>
        <v>0</v>
      </c>
      <c r="I6" s="13">
        <f>'time period'!AJ5*'Factoring table'!$B$9</f>
        <v>0</v>
      </c>
      <c r="J6" s="13">
        <f>'time period'!AK5*'Factoring table'!$B$9</f>
        <v>294.38850000000002</v>
      </c>
      <c r="K6" s="13">
        <f>'time period'!AL5*'Factoring table'!$B$9</f>
        <v>0</v>
      </c>
      <c r="L6" s="13">
        <f>'time period'!AM5*'Factoring table'!$B$9</f>
        <v>0</v>
      </c>
      <c r="M6" s="13">
        <f>'time period'!AN5*'Factoring table'!$B$9</f>
        <v>0</v>
      </c>
      <c r="O6">
        <v>3</v>
      </c>
      <c r="P6" s="13">
        <f>'time period'!AD5*'Factoring table'!$B$10</f>
        <v>1.288</v>
      </c>
      <c r="Q6" s="13">
        <f>'time period'!AE5*'Factoring table'!$B$10</f>
        <v>176.05350000000001</v>
      </c>
      <c r="R6" s="13">
        <f>'time period'!AF5*'Factoring table'!$B$10</f>
        <v>923.81799999999998</v>
      </c>
      <c r="S6" s="13">
        <f>'time period'!AG5*'Factoring table'!$B$10</f>
        <v>19.481000000000002</v>
      </c>
      <c r="T6" s="13">
        <f>'time period'!AH5*'Factoring table'!$B$10</f>
        <v>957.30600000000004</v>
      </c>
      <c r="U6" s="13">
        <f>'time period'!AI5*'Factoring table'!$B$10</f>
        <v>0</v>
      </c>
      <c r="V6" s="13">
        <f>'time period'!AJ5*'Factoring table'!$B$10</f>
        <v>0</v>
      </c>
      <c r="W6" s="13">
        <f>'time period'!AK5*'Factoring table'!$B$10</f>
        <v>294.38850000000002</v>
      </c>
      <c r="X6" s="13">
        <f>'time period'!AL5*'Factoring table'!$B$10</f>
        <v>0</v>
      </c>
      <c r="Y6" s="13">
        <f>'time period'!AM5*'Factoring table'!$B$10</f>
        <v>0</v>
      </c>
      <c r="Z6" s="13">
        <f>'time period'!AN5*'Factoring table'!$B$10</f>
        <v>0</v>
      </c>
      <c r="AB6">
        <v>3</v>
      </c>
      <c r="AC6" s="13">
        <v>0.64400000000000002</v>
      </c>
      <c r="AD6" s="13">
        <v>2.254</v>
      </c>
      <c r="AE6" s="13">
        <v>923.81799999999998</v>
      </c>
      <c r="AF6" s="13">
        <v>0.48299999999999998</v>
      </c>
      <c r="AG6" s="13">
        <v>1903.5835</v>
      </c>
      <c r="AH6" s="13">
        <v>8.0500000000000002E-2</v>
      </c>
      <c r="AI6" s="13">
        <v>0</v>
      </c>
      <c r="AJ6" s="13">
        <v>710.89549999999997</v>
      </c>
      <c r="AK6" s="13">
        <v>3.7030000000000003</v>
      </c>
      <c r="AL6" s="13">
        <v>0</v>
      </c>
      <c r="AM6" s="13">
        <v>0</v>
      </c>
      <c r="AO6">
        <v>3</v>
      </c>
      <c r="AP6" s="13">
        <f t="shared" si="1"/>
        <v>1.9319999999999999</v>
      </c>
      <c r="AQ6" s="13">
        <f t="shared" si="0"/>
        <v>178.3075</v>
      </c>
      <c r="AR6" s="13">
        <f t="shared" si="0"/>
        <v>1847.636</v>
      </c>
      <c r="AS6" s="13">
        <f t="shared" si="0"/>
        <v>19.964000000000002</v>
      </c>
      <c r="AT6" s="13">
        <f t="shared" si="0"/>
        <v>2860.8895000000002</v>
      </c>
      <c r="AU6" s="13">
        <f t="shared" si="0"/>
        <v>8.0500000000000002E-2</v>
      </c>
      <c r="AV6" s="13">
        <f t="shared" si="0"/>
        <v>0</v>
      </c>
      <c r="AW6" s="13">
        <f t="shared" si="0"/>
        <v>1005.284</v>
      </c>
      <c r="AX6" s="13">
        <f t="shared" si="0"/>
        <v>3.7030000000000003</v>
      </c>
      <c r="AY6" s="13">
        <f t="shared" si="0"/>
        <v>0</v>
      </c>
      <c r="AZ6" s="13">
        <f t="shared" si="0"/>
        <v>0</v>
      </c>
    </row>
    <row r="7" spans="2:52" x14ac:dyDescent="0.3">
      <c r="B7">
        <v>4</v>
      </c>
      <c r="C7" s="13">
        <f>'time period'!AD6*'Factoring table'!$B$9</f>
        <v>9.5794999999999995</v>
      </c>
      <c r="D7" s="13">
        <f>'time period'!AE6*'Factoring table'!$B$9</f>
        <v>6618.4684999999999</v>
      </c>
      <c r="E7" s="13">
        <f>'time period'!AF6*'Factoring table'!$B$9</f>
        <v>0.48299999999999998</v>
      </c>
      <c r="F7" s="13">
        <f>'time period'!AG6*'Factoring table'!$B$9</f>
        <v>5390.6019999999999</v>
      </c>
      <c r="G7" s="13">
        <f>'time period'!AH6*'Factoring table'!$B$9</f>
        <v>11.914</v>
      </c>
      <c r="H7" s="13">
        <f>'time period'!AI6*'Factoring table'!$B$9</f>
        <v>70.195999999999998</v>
      </c>
      <c r="I7" s="13">
        <f>'time period'!AJ6*'Factoring table'!$B$9</f>
        <v>4327.3580000000002</v>
      </c>
      <c r="J7" s="13">
        <f>'time period'!AK6*'Factoring table'!$B$9</f>
        <v>0.88550000000000006</v>
      </c>
      <c r="K7" s="13">
        <f>'time period'!AL6*'Factoring table'!$B$9</f>
        <v>0</v>
      </c>
      <c r="L7" s="13">
        <f>'time period'!AM6*'Factoring table'!$B$9</f>
        <v>0</v>
      </c>
      <c r="M7" s="13">
        <f>'time period'!AN6*'Factoring table'!$B$9</f>
        <v>0</v>
      </c>
      <c r="O7">
        <v>4</v>
      </c>
      <c r="P7" s="13">
        <f>'time period'!AD6*'Factoring table'!$B$10</f>
        <v>9.5794999999999995</v>
      </c>
      <c r="Q7" s="13">
        <f>'time period'!AE6*'Factoring table'!$B$10</f>
        <v>6618.4684999999999</v>
      </c>
      <c r="R7" s="13">
        <f>'time period'!AF6*'Factoring table'!$B$10</f>
        <v>0.48299999999999998</v>
      </c>
      <c r="S7" s="13">
        <f>'time period'!AG6*'Factoring table'!$B$10</f>
        <v>5390.6019999999999</v>
      </c>
      <c r="T7" s="13">
        <f>'time period'!AH6*'Factoring table'!$B$10</f>
        <v>11.914</v>
      </c>
      <c r="U7" s="13">
        <f>'time period'!AI6*'Factoring table'!$B$10</f>
        <v>70.195999999999998</v>
      </c>
      <c r="V7" s="13">
        <f>'time period'!AJ6*'Factoring table'!$B$10</f>
        <v>4327.3580000000002</v>
      </c>
      <c r="W7" s="13">
        <f>'time period'!AK6*'Factoring table'!$B$10</f>
        <v>0.88550000000000006</v>
      </c>
      <c r="X7" s="13">
        <f>'time period'!AL6*'Factoring table'!$B$10</f>
        <v>0</v>
      </c>
      <c r="Y7" s="13">
        <f>'time period'!AM6*'Factoring table'!$B$10</f>
        <v>0</v>
      </c>
      <c r="Z7" s="13">
        <f>'time period'!AN6*'Factoring table'!$B$10</f>
        <v>0</v>
      </c>
      <c r="AB7">
        <v>4</v>
      </c>
      <c r="AC7" s="13">
        <v>27.692</v>
      </c>
      <c r="AD7" s="13">
        <v>2599.3450000000003</v>
      </c>
      <c r="AE7" s="13">
        <v>19.481000000000002</v>
      </c>
      <c r="AF7" s="13">
        <v>5390.6019999999999</v>
      </c>
      <c r="AG7" s="13">
        <v>444.60149999999999</v>
      </c>
      <c r="AH7" s="13">
        <v>1.127</v>
      </c>
      <c r="AI7" s="13">
        <v>6738.0110000000004</v>
      </c>
      <c r="AJ7" s="13">
        <v>25.035499999999999</v>
      </c>
      <c r="AK7" s="13">
        <v>10.384500000000001</v>
      </c>
      <c r="AL7" s="13">
        <v>0</v>
      </c>
      <c r="AM7" s="13">
        <v>0</v>
      </c>
      <c r="AO7">
        <v>4</v>
      </c>
      <c r="AP7" s="13">
        <f t="shared" si="1"/>
        <v>37.271500000000003</v>
      </c>
      <c r="AQ7" s="13">
        <f t="shared" si="0"/>
        <v>9217.8135000000002</v>
      </c>
      <c r="AR7" s="13">
        <f t="shared" si="0"/>
        <v>19.964000000000002</v>
      </c>
      <c r="AS7" s="13">
        <f t="shared" si="0"/>
        <v>10781.204</v>
      </c>
      <c r="AT7" s="13">
        <f t="shared" si="0"/>
        <v>456.51549999999997</v>
      </c>
      <c r="AU7" s="13">
        <f t="shared" si="0"/>
        <v>71.322999999999993</v>
      </c>
      <c r="AV7" s="13">
        <f t="shared" si="0"/>
        <v>11065.369000000001</v>
      </c>
      <c r="AW7" s="13">
        <f t="shared" si="0"/>
        <v>25.920999999999999</v>
      </c>
      <c r="AX7" s="13">
        <f t="shared" si="0"/>
        <v>10.384500000000001</v>
      </c>
      <c r="AY7" s="13">
        <f t="shared" si="0"/>
        <v>0</v>
      </c>
      <c r="AZ7" s="13">
        <f t="shared" si="0"/>
        <v>0</v>
      </c>
    </row>
    <row r="8" spans="2:52" x14ac:dyDescent="0.3">
      <c r="B8">
        <v>5</v>
      </c>
      <c r="C8" s="13">
        <f>'time period'!AD7*'Factoring table'!$B$9</f>
        <v>6.3595000000000006</v>
      </c>
      <c r="D8" s="13">
        <f>'time period'!AE7*'Factoring table'!$B$9</f>
        <v>426.2475</v>
      </c>
      <c r="E8" s="13">
        <f>'time period'!AF7*'Factoring table'!$B$9</f>
        <v>1903.5835</v>
      </c>
      <c r="F8" s="13">
        <f>'time period'!AG7*'Factoring table'!$B$9</f>
        <v>444.60149999999999</v>
      </c>
      <c r="G8" s="13">
        <f>'time period'!AH7*'Factoring table'!$B$9</f>
        <v>710.976</v>
      </c>
      <c r="H8" s="13">
        <f>'time period'!AI7*'Factoring table'!$B$9</f>
        <v>0.48299999999999998</v>
      </c>
      <c r="I8" s="13">
        <f>'time period'!AJ7*'Factoring table'!$B$9</f>
        <v>0.48299999999999998</v>
      </c>
      <c r="J8" s="13">
        <f>'time period'!AK7*'Factoring table'!$B$9</f>
        <v>272.89499999999998</v>
      </c>
      <c r="K8" s="13">
        <f>'time period'!AL7*'Factoring table'!$B$9</f>
        <v>8.0500000000000002E-2</v>
      </c>
      <c r="L8" s="13">
        <f>'time period'!AM7*'Factoring table'!$B$9</f>
        <v>0</v>
      </c>
      <c r="M8" s="13">
        <f>'time period'!AN7*'Factoring table'!$B$9</f>
        <v>0</v>
      </c>
      <c r="O8">
        <v>5</v>
      </c>
      <c r="P8" s="13">
        <f>'time period'!AD7*'Factoring table'!$B$10</f>
        <v>6.3595000000000006</v>
      </c>
      <c r="Q8" s="13">
        <f>'time period'!AE7*'Factoring table'!$B$10</f>
        <v>426.2475</v>
      </c>
      <c r="R8" s="13">
        <f>'time period'!AF7*'Factoring table'!$B$10</f>
        <v>1903.5835</v>
      </c>
      <c r="S8" s="13">
        <f>'time period'!AG7*'Factoring table'!$B$10</f>
        <v>444.60149999999999</v>
      </c>
      <c r="T8" s="13">
        <f>'time period'!AH7*'Factoring table'!$B$10</f>
        <v>710.976</v>
      </c>
      <c r="U8" s="13">
        <f>'time period'!AI7*'Factoring table'!$B$10</f>
        <v>0.48299999999999998</v>
      </c>
      <c r="V8" s="13">
        <f>'time period'!AJ7*'Factoring table'!$B$10</f>
        <v>0.48299999999999998</v>
      </c>
      <c r="W8" s="13">
        <f>'time period'!AK7*'Factoring table'!$B$10</f>
        <v>272.89499999999998</v>
      </c>
      <c r="X8" s="13">
        <f>'time period'!AL7*'Factoring table'!$B$10</f>
        <v>8.0500000000000002E-2</v>
      </c>
      <c r="Y8" s="13">
        <f>'time period'!AM7*'Factoring table'!$B$10</f>
        <v>0</v>
      </c>
      <c r="Z8" s="13">
        <f>'time period'!AN7*'Factoring table'!$B$10</f>
        <v>0</v>
      </c>
      <c r="AB8">
        <v>5</v>
      </c>
      <c r="AC8" s="13">
        <v>0.5635</v>
      </c>
      <c r="AD8" s="13">
        <v>2.5760000000000001</v>
      </c>
      <c r="AE8" s="13">
        <v>957.30600000000004</v>
      </c>
      <c r="AF8" s="13">
        <v>11.914</v>
      </c>
      <c r="AG8" s="13">
        <v>710.976</v>
      </c>
      <c r="AH8" s="13">
        <v>0</v>
      </c>
      <c r="AI8" s="13">
        <v>0</v>
      </c>
      <c r="AJ8" s="13">
        <v>150.29349999999999</v>
      </c>
      <c r="AK8" s="13">
        <v>8.0500000000000002E-2</v>
      </c>
      <c r="AL8" s="13">
        <v>0</v>
      </c>
      <c r="AM8" s="13">
        <v>0</v>
      </c>
      <c r="AO8">
        <v>5</v>
      </c>
      <c r="AP8" s="13">
        <f t="shared" si="1"/>
        <v>6.9230000000000009</v>
      </c>
      <c r="AQ8" s="13">
        <f t="shared" si="0"/>
        <v>428.82350000000002</v>
      </c>
      <c r="AR8" s="13">
        <f t="shared" si="0"/>
        <v>2860.8895000000002</v>
      </c>
      <c r="AS8" s="13">
        <f t="shared" si="0"/>
        <v>456.51549999999997</v>
      </c>
      <c r="AT8" s="13">
        <f t="shared" si="0"/>
        <v>1421.952</v>
      </c>
      <c r="AU8" s="13">
        <f t="shared" si="0"/>
        <v>0.48299999999999998</v>
      </c>
      <c r="AV8" s="13">
        <f t="shared" si="0"/>
        <v>0.48299999999999998</v>
      </c>
      <c r="AW8" s="13">
        <f t="shared" si="0"/>
        <v>423.18849999999998</v>
      </c>
      <c r="AX8" s="13">
        <f t="shared" si="0"/>
        <v>0.161</v>
      </c>
      <c r="AY8" s="13">
        <f t="shared" si="0"/>
        <v>0</v>
      </c>
      <c r="AZ8" s="13">
        <f t="shared" si="0"/>
        <v>0</v>
      </c>
    </row>
    <row r="9" spans="2:52" x14ac:dyDescent="0.3">
      <c r="B9">
        <v>6</v>
      </c>
      <c r="C9" s="13">
        <f>'time period'!AD8*'Factoring table'!$B$9</f>
        <v>0.32200000000000001</v>
      </c>
      <c r="D9" s="13">
        <f>'time period'!AE8*'Factoring table'!$B$9</f>
        <v>3.3810000000000002</v>
      </c>
      <c r="E9" s="13">
        <f>'time period'!AF8*'Factoring table'!$B$9</f>
        <v>8.0500000000000002E-2</v>
      </c>
      <c r="F9" s="13">
        <f>'time period'!AG8*'Factoring table'!$B$9</f>
        <v>1.127</v>
      </c>
      <c r="G9" s="13">
        <f>'time period'!AH8*'Factoring table'!$B$9</f>
        <v>0</v>
      </c>
      <c r="H9" s="13">
        <f>'time period'!AI8*'Factoring table'!$B$9</f>
        <v>22843.2435</v>
      </c>
      <c r="I9" s="13">
        <f>'time period'!AJ8*'Factoring table'!$B$9</f>
        <v>10.143000000000001</v>
      </c>
      <c r="J9" s="13">
        <f>'time period'!AK8*'Factoring table'!$B$9</f>
        <v>0</v>
      </c>
      <c r="K9" s="13">
        <f>'time period'!AL8*'Factoring table'!$B$9</f>
        <v>0</v>
      </c>
      <c r="L9" s="13">
        <f>'time period'!AM8*'Factoring table'!$B$9</f>
        <v>0</v>
      </c>
      <c r="M9" s="13">
        <f>'time period'!AN8*'Factoring table'!$B$9</f>
        <v>0</v>
      </c>
      <c r="O9">
        <v>6</v>
      </c>
      <c r="P9" s="13">
        <f>'time period'!AD8*'Factoring table'!$B$10</f>
        <v>0.32200000000000001</v>
      </c>
      <c r="Q9" s="13">
        <f>'time period'!AE8*'Factoring table'!$B$10</f>
        <v>3.3810000000000002</v>
      </c>
      <c r="R9" s="13">
        <f>'time period'!AF8*'Factoring table'!$B$10</f>
        <v>8.0500000000000002E-2</v>
      </c>
      <c r="S9" s="13">
        <f>'time period'!AG8*'Factoring table'!$B$10</f>
        <v>1.127</v>
      </c>
      <c r="T9" s="13">
        <f>'time period'!AH8*'Factoring table'!$B$10</f>
        <v>0</v>
      </c>
      <c r="U9" s="13">
        <f>'time period'!AI8*'Factoring table'!$B$10</f>
        <v>22843.2435</v>
      </c>
      <c r="V9" s="13">
        <f>'time period'!AJ8*'Factoring table'!$B$10</f>
        <v>10.143000000000001</v>
      </c>
      <c r="W9" s="13">
        <f>'time period'!AK8*'Factoring table'!$B$10</f>
        <v>0</v>
      </c>
      <c r="X9" s="13">
        <f>'time period'!AL8*'Factoring table'!$B$10</f>
        <v>0</v>
      </c>
      <c r="Y9" s="13">
        <f>'time period'!AM8*'Factoring table'!$B$10</f>
        <v>0</v>
      </c>
      <c r="Z9" s="13">
        <f>'time period'!AN8*'Factoring table'!$B$10</f>
        <v>0</v>
      </c>
      <c r="AB9">
        <v>6</v>
      </c>
      <c r="AC9" s="13">
        <v>95.231499999999997</v>
      </c>
      <c r="AD9" s="13">
        <v>98.612499999999997</v>
      </c>
      <c r="AE9" s="13">
        <v>0</v>
      </c>
      <c r="AF9" s="13">
        <v>70.195999999999998</v>
      </c>
      <c r="AG9" s="13">
        <v>0.48299999999999998</v>
      </c>
      <c r="AH9" s="13">
        <v>22843.2435</v>
      </c>
      <c r="AI9" s="13">
        <v>1190.2730000000001</v>
      </c>
      <c r="AJ9" s="13">
        <v>4.5884999999999998</v>
      </c>
      <c r="AK9" s="13">
        <v>12.1555</v>
      </c>
      <c r="AL9" s="13">
        <v>0</v>
      </c>
      <c r="AM9" s="13">
        <v>8.0500000000000002E-2</v>
      </c>
      <c r="AO9">
        <v>6</v>
      </c>
      <c r="AP9" s="13">
        <f t="shared" si="1"/>
        <v>95.5535</v>
      </c>
      <c r="AQ9" s="13">
        <f t="shared" si="0"/>
        <v>101.9935</v>
      </c>
      <c r="AR9" s="13">
        <f t="shared" si="0"/>
        <v>8.0500000000000002E-2</v>
      </c>
      <c r="AS9" s="13">
        <f t="shared" si="0"/>
        <v>71.322999999999993</v>
      </c>
      <c r="AT9" s="13">
        <f t="shared" si="0"/>
        <v>0.48299999999999998</v>
      </c>
      <c r="AU9" s="13">
        <f t="shared" si="0"/>
        <v>45686.487000000001</v>
      </c>
      <c r="AV9" s="13">
        <f t="shared" si="0"/>
        <v>1200.4160000000002</v>
      </c>
      <c r="AW9" s="13">
        <f t="shared" si="0"/>
        <v>4.5884999999999998</v>
      </c>
      <c r="AX9" s="13">
        <f t="shared" si="0"/>
        <v>12.1555</v>
      </c>
      <c r="AY9" s="13">
        <f t="shared" si="0"/>
        <v>0</v>
      </c>
      <c r="AZ9" s="13">
        <f t="shared" si="0"/>
        <v>8.0500000000000002E-2</v>
      </c>
    </row>
    <row r="10" spans="2:52" x14ac:dyDescent="0.3">
      <c r="B10">
        <v>7</v>
      </c>
      <c r="C10" s="13">
        <f>'time period'!AD9*'Factoring table'!$B$9</f>
        <v>0.24149999999999999</v>
      </c>
      <c r="D10" s="13">
        <f>'time period'!AE9*'Factoring table'!$B$9</f>
        <v>26.082000000000001</v>
      </c>
      <c r="E10" s="13">
        <f>'time period'!AF9*'Factoring table'!$B$9</f>
        <v>0</v>
      </c>
      <c r="F10" s="13">
        <f>'time period'!AG9*'Factoring table'!$B$9</f>
        <v>6738.0110000000004</v>
      </c>
      <c r="G10" s="13">
        <f>'time period'!AH9*'Factoring table'!$B$9</f>
        <v>0</v>
      </c>
      <c r="H10" s="13">
        <f>'time period'!AI9*'Factoring table'!$B$9</f>
        <v>1190.2730000000001</v>
      </c>
      <c r="I10" s="13">
        <f>'time period'!AJ9*'Factoring table'!$B$9</f>
        <v>2418.4614999999999</v>
      </c>
      <c r="J10" s="13">
        <f>'time period'!AK9*'Factoring table'!$B$9</f>
        <v>0</v>
      </c>
      <c r="K10" s="13">
        <f>'time period'!AL9*'Factoring table'!$B$9</f>
        <v>0</v>
      </c>
      <c r="L10" s="13">
        <f>'time period'!AM9*'Factoring table'!$B$9</f>
        <v>0</v>
      </c>
      <c r="M10" s="13">
        <f>'time period'!AN9*'Factoring table'!$B$9</f>
        <v>0</v>
      </c>
      <c r="O10">
        <v>7</v>
      </c>
      <c r="P10" s="13">
        <f>'time period'!AD9*'Factoring table'!$B$10</f>
        <v>0.24149999999999999</v>
      </c>
      <c r="Q10" s="13">
        <f>'time period'!AE9*'Factoring table'!$B$10</f>
        <v>26.082000000000001</v>
      </c>
      <c r="R10" s="13">
        <f>'time period'!AF9*'Factoring table'!$B$10</f>
        <v>0</v>
      </c>
      <c r="S10" s="13">
        <f>'time period'!AG9*'Factoring table'!$B$10</f>
        <v>6738.0110000000004</v>
      </c>
      <c r="T10" s="13">
        <f>'time period'!AH9*'Factoring table'!$B$10</f>
        <v>0</v>
      </c>
      <c r="U10" s="13">
        <f>'time period'!AI9*'Factoring table'!$B$10</f>
        <v>1190.2730000000001</v>
      </c>
      <c r="V10" s="13">
        <f>'time period'!AJ9*'Factoring table'!$B$10</f>
        <v>2418.4614999999999</v>
      </c>
      <c r="W10" s="13">
        <f>'time period'!AK9*'Factoring table'!$B$10</f>
        <v>0</v>
      </c>
      <c r="X10" s="13">
        <f>'time period'!AL9*'Factoring table'!$B$10</f>
        <v>0</v>
      </c>
      <c r="Y10" s="13">
        <f>'time period'!AM9*'Factoring table'!$B$10</f>
        <v>0</v>
      </c>
      <c r="Z10" s="13">
        <f>'time period'!AN9*'Factoring table'!$B$10</f>
        <v>0</v>
      </c>
      <c r="AB10">
        <v>7</v>
      </c>
      <c r="AC10" s="13">
        <v>0.32200000000000001</v>
      </c>
      <c r="AD10" s="13">
        <v>4.6690000000000005</v>
      </c>
      <c r="AE10" s="13">
        <v>0</v>
      </c>
      <c r="AF10" s="13">
        <v>4327.3580000000002</v>
      </c>
      <c r="AG10" s="13">
        <v>0.48299999999999998</v>
      </c>
      <c r="AH10" s="13">
        <v>10.143000000000001</v>
      </c>
      <c r="AI10" s="13">
        <v>2418.4614999999999</v>
      </c>
      <c r="AJ10" s="13">
        <v>0.24149999999999999</v>
      </c>
      <c r="AK10" s="13">
        <v>0.48299999999999998</v>
      </c>
      <c r="AL10" s="13">
        <v>0</v>
      </c>
      <c r="AM10" s="13">
        <v>8.0500000000000002E-2</v>
      </c>
      <c r="AO10">
        <v>7</v>
      </c>
      <c r="AP10" s="13">
        <f t="shared" si="1"/>
        <v>0.5635</v>
      </c>
      <c r="AQ10" s="13">
        <f t="shared" si="0"/>
        <v>30.751000000000001</v>
      </c>
      <c r="AR10" s="13">
        <f t="shared" si="0"/>
        <v>0</v>
      </c>
      <c r="AS10" s="13">
        <f t="shared" si="0"/>
        <v>11065.369000000001</v>
      </c>
      <c r="AT10" s="13">
        <f t="shared" si="0"/>
        <v>0.48299999999999998</v>
      </c>
      <c r="AU10" s="13">
        <f t="shared" si="0"/>
        <v>1200.4160000000002</v>
      </c>
      <c r="AV10" s="13">
        <f t="shared" si="0"/>
        <v>4836.9229999999998</v>
      </c>
      <c r="AW10" s="13">
        <f t="shared" si="0"/>
        <v>0.24149999999999999</v>
      </c>
      <c r="AX10" s="13">
        <f t="shared" si="0"/>
        <v>0.48299999999999998</v>
      </c>
      <c r="AY10" s="13">
        <f t="shared" si="0"/>
        <v>0</v>
      </c>
      <c r="AZ10" s="13">
        <f t="shared" si="0"/>
        <v>8.0500000000000002E-2</v>
      </c>
    </row>
    <row r="11" spans="2:52" x14ac:dyDescent="0.3">
      <c r="B11">
        <v>8</v>
      </c>
      <c r="C11" s="13">
        <f>'time period'!AD10*'Factoring table'!$B$9</f>
        <v>452.6515</v>
      </c>
      <c r="D11" s="13">
        <f>'time period'!AE10*'Factoring table'!$B$9</f>
        <v>4953.7285000000002</v>
      </c>
      <c r="E11" s="13">
        <f>'time period'!AF10*'Factoring table'!$B$9</f>
        <v>710.89549999999997</v>
      </c>
      <c r="F11" s="13">
        <f>'time period'!AG10*'Factoring table'!$B$9</f>
        <v>25.035499999999999</v>
      </c>
      <c r="G11" s="13">
        <f>'time period'!AH10*'Factoring table'!$B$9</f>
        <v>150.29349999999999</v>
      </c>
      <c r="H11" s="13">
        <f>'time period'!AI10*'Factoring table'!$B$9</f>
        <v>4.5884999999999998</v>
      </c>
      <c r="I11" s="13">
        <f>'time period'!AJ10*'Factoring table'!$B$9</f>
        <v>0.24149999999999999</v>
      </c>
      <c r="J11" s="13">
        <f>'time period'!AK10*'Factoring table'!$B$9</f>
        <v>14921.641</v>
      </c>
      <c r="K11" s="13">
        <f>'time period'!AL10*'Factoring table'!$B$9</f>
        <v>1.0465</v>
      </c>
      <c r="L11" s="13">
        <f>'time period'!AM10*'Factoring table'!$B$9</f>
        <v>0</v>
      </c>
      <c r="M11" s="13">
        <f>'time period'!AN10*'Factoring table'!$B$9</f>
        <v>0.24149999999999999</v>
      </c>
      <c r="O11">
        <v>8</v>
      </c>
      <c r="P11" s="13">
        <f>'time period'!AD10*'Factoring table'!$B$10</f>
        <v>452.6515</v>
      </c>
      <c r="Q11" s="13">
        <f>'time period'!AE10*'Factoring table'!$B$10</f>
        <v>4953.7285000000002</v>
      </c>
      <c r="R11" s="13">
        <f>'time period'!AF10*'Factoring table'!$B$10</f>
        <v>710.89549999999997</v>
      </c>
      <c r="S11" s="13">
        <f>'time period'!AG10*'Factoring table'!$B$10</f>
        <v>25.035499999999999</v>
      </c>
      <c r="T11" s="13">
        <f>'time period'!AH10*'Factoring table'!$B$10</f>
        <v>150.29349999999999</v>
      </c>
      <c r="U11" s="13">
        <f>'time period'!AI10*'Factoring table'!$B$10</f>
        <v>4.5884999999999998</v>
      </c>
      <c r="V11" s="13">
        <f>'time period'!AJ10*'Factoring table'!$B$10</f>
        <v>0.24149999999999999</v>
      </c>
      <c r="W11" s="13">
        <f>'time period'!AK10*'Factoring table'!$B$10</f>
        <v>14921.641</v>
      </c>
      <c r="X11" s="13">
        <f>'time period'!AL10*'Factoring table'!$B$10</f>
        <v>1.0465</v>
      </c>
      <c r="Y11" s="13">
        <f>'time period'!AM10*'Factoring table'!$B$10</f>
        <v>0</v>
      </c>
      <c r="Z11" s="13">
        <f>'time period'!AN10*'Factoring table'!$B$10</f>
        <v>0.24149999999999999</v>
      </c>
      <c r="AB11">
        <v>8</v>
      </c>
      <c r="AC11" s="13">
        <v>21.251999999999999</v>
      </c>
      <c r="AD11" s="13">
        <v>51.600500000000004</v>
      </c>
      <c r="AE11" s="13">
        <v>294.38850000000002</v>
      </c>
      <c r="AF11" s="13">
        <v>0.88550000000000006</v>
      </c>
      <c r="AG11" s="13">
        <v>272.89499999999998</v>
      </c>
      <c r="AH11" s="13">
        <v>0</v>
      </c>
      <c r="AI11" s="13">
        <v>0</v>
      </c>
      <c r="AJ11" s="13">
        <v>14921.641</v>
      </c>
      <c r="AK11" s="13">
        <v>367.88499999999999</v>
      </c>
      <c r="AL11" s="13">
        <v>0</v>
      </c>
      <c r="AM11" s="13">
        <v>1.127</v>
      </c>
      <c r="AO11">
        <v>8</v>
      </c>
      <c r="AP11" s="13">
        <f t="shared" si="1"/>
        <v>473.90350000000001</v>
      </c>
      <c r="AQ11" s="13">
        <f t="shared" si="0"/>
        <v>5005.3289999999997</v>
      </c>
      <c r="AR11" s="13">
        <f t="shared" si="0"/>
        <v>1005.284</v>
      </c>
      <c r="AS11" s="13">
        <f t="shared" si="0"/>
        <v>25.920999999999999</v>
      </c>
      <c r="AT11" s="13">
        <f t="shared" si="0"/>
        <v>423.18849999999998</v>
      </c>
      <c r="AU11" s="13">
        <f t="shared" si="0"/>
        <v>4.5884999999999998</v>
      </c>
      <c r="AV11" s="13">
        <f t="shared" si="0"/>
        <v>0.24149999999999999</v>
      </c>
      <c r="AW11" s="13">
        <f t="shared" si="0"/>
        <v>29843.281999999999</v>
      </c>
      <c r="AX11" s="13">
        <f t="shared" si="0"/>
        <v>368.93149999999997</v>
      </c>
      <c r="AY11" s="13">
        <f t="shared" si="0"/>
        <v>0</v>
      </c>
      <c r="AZ11" s="13">
        <f t="shared" si="0"/>
        <v>1.3685</v>
      </c>
    </row>
    <row r="12" spans="2:52" x14ac:dyDescent="0.3">
      <c r="B12">
        <v>9</v>
      </c>
      <c r="C12" s="13">
        <f>'time period'!AD11*'Factoring table'!$B$9</f>
        <v>496.12150000000003</v>
      </c>
      <c r="D12" s="13">
        <f>'time period'!AE11*'Factoring table'!$B$9</f>
        <v>606.48699999999997</v>
      </c>
      <c r="E12" s="13">
        <f>'time period'!AF11*'Factoring table'!$B$9</f>
        <v>3.7030000000000003</v>
      </c>
      <c r="F12" s="13">
        <f>'time period'!AG11*'Factoring table'!$B$9</f>
        <v>10.384500000000001</v>
      </c>
      <c r="G12" s="13">
        <f>'time period'!AH11*'Factoring table'!$B$9</f>
        <v>8.0500000000000002E-2</v>
      </c>
      <c r="H12" s="13">
        <f>'time period'!AI11*'Factoring table'!$B$9</f>
        <v>12.1555</v>
      </c>
      <c r="I12" s="13">
        <f>'time period'!AJ11*'Factoring table'!$B$9</f>
        <v>0.48299999999999998</v>
      </c>
      <c r="J12" s="13">
        <f>'time period'!AK11*'Factoring table'!$B$9</f>
        <v>367.88499999999999</v>
      </c>
      <c r="K12" s="13">
        <f>'time period'!AL11*'Factoring table'!$B$9</f>
        <v>2.7370000000000001</v>
      </c>
      <c r="L12" s="13">
        <f>'time period'!AM11*'Factoring table'!$B$9</f>
        <v>44.919000000000004</v>
      </c>
      <c r="M12" s="13">
        <f>'time period'!AN11*'Factoring table'!$B$9</f>
        <v>1739.8465000000001</v>
      </c>
      <c r="O12">
        <v>9</v>
      </c>
      <c r="P12" s="13">
        <f>'time period'!AD11*'Factoring table'!$B$10</f>
        <v>496.12150000000003</v>
      </c>
      <c r="Q12" s="13">
        <f>'time period'!AE11*'Factoring table'!$B$10</f>
        <v>606.48699999999997</v>
      </c>
      <c r="R12" s="13">
        <f>'time period'!AF11*'Factoring table'!$B$10</f>
        <v>3.7030000000000003</v>
      </c>
      <c r="S12" s="13">
        <f>'time period'!AG11*'Factoring table'!$B$10</f>
        <v>10.384500000000001</v>
      </c>
      <c r="T12" s="13">
        <f>'time period'!AH11*'Factoring table'!$B$10</f>
        <v>8.0500000000000002E-2</v>
      </c>
      <c r="U12" s="13">
        <f>'time period'!AI11*'Factoring table'!$B$10</f>
        <v>12.1555</v>
      </c>
      <c r="V12" s="13">
        <f>'time period'!AJ11*'Factoring table'!$B$10</f>
        <v>0.48299999999999998</v>
      </c>
      <c r="W12" s="13">
        <f>'time period'!AK11*'Factoring table'!$B$10</f>
        <v>367.88499999999999</v>
      </c>
      <c r="X12" s="13">
        <f>'time period'!AL11*'Factoring table'!$B$10</f>
        <v>2.7370000000000001</v>
      </c>
      <c r="Y12" s="13">
        <f>'time period'!AM11*'Factoring table'!$B$10</f>
        <v>44.919000000000004</v>
      </c>
      <c r="Z12" s="13">
        <f>'time period'!AN11*'Factoring table'!$B$10</f>
        <v>1739.8465000000001</v>
      </c>
      <c r="AB12">
        <v>9</v>
      </c>
      <c r="AC12" s="13">
        <v>2.3345000000000002</v>
      </c>
      <c r="AD12" s="13">
        <v>8.0500000000000002E-2</v>
      </c>
      <c r="AE12" s="13">
        <v>0</v>
      </c>
      <c r="AF12" s="13">
        <v>0</v>
      </c>
      <c r="AG12" s="13">
        <v>8.0500000000000002E-2</v>
      </c>
      <c r="AH12" s="13">
        <v>0</v>
      </c>
      <c r="AI12" s="13">
        <v>0</v>
      </c>
      <c r="AJ12" s="13">
        <v>1.0465</v>
      </c>
      <c r="AK12" s="13">
        <v>2.7370000000000001</v>
      </c>
      <c r="AL12" s="13">
        <v>500.38800000000003</v>
      </c>
      <c r="AM12" s="13">
        <v>3021.0844999999999</v>
      </c>
      <c r="AO12">
        <v>9</v>
      </c>
      <c r="AP12" s="13">
        <f t="shared" si="1"/>
        <v>498.45600000000002</v>
      </c>
      <c r="AQ12" s="13">
        <f t="shared" si="0"/>
        <v>606.5675</v>
      </c>
      <c r="AR12" s="13">
        <f t="shared" si="0"/>
        <v>3.7030000000000003</v>
      </c>
      <c r="AS12" s="13">
        <f t="shared" si="0"/>
        <v>10.384500000000001</v>
      </c>
      <c r="AT12" s="13">
        <f t="shared" si="0"/>
        <v>0.161</v>
      </c>
      <c r="AU12" s="13">
        <f t="shared" si="0"/>
        <v>12.1555</v>
      </c>
      <c r="AV12" s="13">
        <f t="shared" si="0"/>
        <v>0.48299999999999998</v>
      </c>
      <c r="AW12" s="13">
        <f t="shared" si="0"/>
        <v>368.93149999999997</v>
      </c>
      <c r="AX12" s="13">
        <f t="shared" si="0"/>
        <v>5.4740000000000002</v>
      </c>
      <c r="AY12" s="13">
        <f t="shared" si="0"/>
        <v>545.30700000000002</v>
      </c>
      <c r="AZ12" s="13">
        <f t="shared" si="0"/>
        <v>4760.9310000000005</v>
      </c>
    </row>
    <row r="13" spans="2:52" x14ac:dyDescent="0.3">
      <c r="B13">
        <v>10</v>
      </c>
      <c r="C13" s="13">
        <f>'time period'!AD12*'Factoring table'!$B$9</f>
        <v>1.9319999999999999</v>
      </c>
      <c r="D13" s="13">
        <f>'time period'!AE12*'Factoring table'!$B$9</f>
        <v>8.0500000000000002E-2</v>
      </c>
      <c r="E13" s="13">
        <f>'time period'!AF12*'Factoring table'!$B$9</f>
        <v>0</v>
      </c>
      <c r="F13" s="13">
        <f>'time period'!AG12*'Factoring table'!$B$9</f>
        <v>0</v>
      </c>
      <c r="G13" s="13">
        <f>'time period'!AH12*'Factoring table'!$B$9</f>
        <v>0</v>
      </c>
      <c r="H13" s="13">
        <f>'time period'!AI12*'Factoring table'!$B$9</f>
        <v>0</v>
      </c>
      <c r="I13" s="13">
        <f>'time period'!AJ12*'Factoring table'!$B$9</f>
        <v>0</v>
      </c>
      <c r="J13" s="13">
        <f>'time period'!AK12*'Factoring table'!$B$9</f>
        <v>0</v>
      </c>
      <c r="K13" s="13">
        <f>'time period'!AL12*'Factoring table'!$B$9</f>
        <v>500.38800000000003</v>
      </c>
      <c r="L13" s="13">
        <f>'time period'!AM12*'Factoring table'!$B$9</f>
        <v>3446.8490000000002</v>
      </c>
      <c r="M13" s="13">
        <f>'time period'!AN12*'Factoring table'!$B$9</f>
        <v>125.4995</v>
      </c>
      <c r="O13">
        <v>10</v>
      </c>
      <c r="P13" s="13">
        <f>'time period'!AD12*'Factoring table'!$B$10</f>
        <v>1.9319999999999999</v>
      </c>
      <c r="Q13" s="13">
        <f>'time period'!AE12*'Factoring table'!$B$10</f>
        <v>8.0500000000000002E-2</v>
      </c>
      <c r="R13" s="13">
        <f>'time period'!AF12*'Factoring table'!$B$10</f>
        <v>0</v>
      </c>
      <c r="S13" s="13">
        <f>'time period'!AG12*'Factoring table'!$B$10</f>
        <v>0</v>
      </c>
      <c r="T13" s="13">
        <f>'time period'!AH12*'Factoring table'!$B$10</f>
        <v>0</v>
      </c>
      <c r="U13" s="13">
        <f>'time period'!AI12*'Factoring table'!$B$10</f>
        <v>0</v>
      </c>
      <c r="V13" s="13">
        <f>'time period'!AJ12*'Factoring table'!$B$10</f>
        <v>0</v>
      </c>
      <c r="W13" s="13">
        <f>'time period'!AK12*'Factoring table'!$B$10</f>
        <v>0</v>
      </c>
      <c r="X13" s="13">
        <f>'time period'!AL12*'Factoring table'!$B$10</f>
        <v>500.38800000000003</v>
      </c>
      <c r="Y13" s="13">
        <f>'time period'!AM12*'Factoring table'!$B$10</f>
        <v>3446.8490000000002</v>
      </c>
      <c r="Z13" s="13">
        <f>'time period'!AN12*'Factoring table'!$B$10</f>
        <v>125.4995</v>
      </c>
      <c r="AB13">
        <v>10</v>
      </c>
      <c r="AC13" s="13">
        <v>8.0500000000000002E-2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44.919000000000004</v>
      </c>
      <c r="AL13" s="13">
        <v>3446.8490000000002</v>
      </c>
      <c r="AM13" s="13">
        <v>12.558</v>
      </c>
      <c r="AO13">
        <v>10</v>
      </c>
      <c r="AP13" s="13">
        <f t="shared" si="1"/>
        <v>2.0124999999999997</v>
      </c>
      <c r="AQ13" s="13">
        <f t="shared" si="0"/>
        <v>8.0500000000000002E-2</v>
      </c>
      <c r="AR13" s="13">
        <f t="shared" si="0"/>
        <v>0</v>
      </c>
      <c r="AS13" s="13">
        <f t="shared" si="0"/>
        <v>0</v>
      </c>
      <c r="AT13" s="13">
        <f t="shared" si="0"/>
        <v>0</v>
      </c>
      <c r="AU13" s="13">
        <f t="shared" si="0"/>
        <v>0</v>
      </c>
      <c r="AV13" s="13">
        <f t="shared" si="0"/>
        <v>0</v>
      </c>
      <c r="AW13" s="13">
        <f t="shared" si="0"/>
        <v>0</v>
      </c>
      <c r="AX13" s="13">
        <f t="shared" si="0"/>
        <v>545.30700000000002</v>
      </c>
      <c r="AY13" s="13">
        <f t="shared" si="0"/>
        <v>6893.6980000000003</v>
      </c>
      <c r="AZ13" s="13">
        <f t="shared" si="0"/>
        <v>138.0575</v>
      </c>
    </row>
    <row r="14" spans="2:52" x14ac:dyDescent="0.3">
      <c r="B14">
        <v>11</v>
      </c>
      <c r="C14" s="13">
        <f>'time period'!AD13*'Factoring table'!$B$9</f>
        <v>571.55000000000007</v>
      </c>
      <c r="D14" s="13">
        <f>'time period'!AE13*'Factoring table'!$B$9</f>
        <v>1.2075</v>
      </c>
      <c r="E14" s="13">
        <f>'time period'!AF13*'Factoring table'!$B$9</f>
        <v>0</v>
      </c>
      <c r="F14" s="13">
        <f>'time period'!AG13*'Factoring table'!$B$9</f>
        <v>0</v>
      </c>
      <c r="G14" s="13">
        <f>'time period'!AH13*'Factoring table'!$B$9</f>
        <v>0</v>
      </c>
      <c r="H14" s="13">
        <f>'time period'!AI13*'Factoring table'!$B$9</f>
        <v>8.0500000000000002E-2</v>
      </c>
      <c r="I14" s="13">
        <f>'time period'!AJ13*'Factoring table'!$B$9</f>
        <v>8.0500000000000002E-2</v>
      </c>
      <c r="J14" s="13">
        <f>'time period'!AK13*'Factoring table'!$B$9</f>
        <v>1.127</v>
      </c>
      <c r="K14" s="13">
        <f>'time period'!AL13*'Factoring table'!$B$9</f>
        <v>3021.0844999999999</v>
      </c>
      <c r="L14" s="13">
        <f>'time period'!AM13*'Factoring table'!$B$9</f>
        <v>12.558</v>
      </c>
      <c r="M14" s="13">
        <f>'time period'!AN13*'Factoring table'!$B$9</f>
        <v>1646.386</v>
      </c>
      <c r="O14">
        <v>11</v>
      </c>
      <c r="P14" s="13">
        <f>'time period'!AD13*'Factoring table'!$B$10</f>
        <v>571.55000000000007</v>
      </c>
      <c r="Q14" s="13">
        <f>'time period'!AE13*'Factoring table'!$B$10</f>
        <v>1.2075</v>
      </c>
      <c r="R14" s="13">
        <f>'time period'!AF13*'Factoring table'!$B$10</f>
        <v>0</v>
      </c>
      <c r="S14" s="13">
        <f>'time period'!AG13*'Factoring table'!$B$10</f>
        <v>0</v>
      </c>
      <c r="T14" s="13">
        <f>'time period'!AH13*'Factoring table'!$B$10</f>
        <v>0</v>
      </c>
      <c r="U14" s="13">
        <f>'time period'!AI13*'Factoring table'!$B$10</f>
        <v>8.0500000000000002E-2</v>
      </c>
      <c r="V14" s="13">
        <f>'time period'!AJ13*'Factoring table'!$B$10</f>
        <v>8.0500000000000002E-2</v>
      </c>
      <c r="W14" s="13">
        <f>'time period'!AK13*'Factoring table'!$B$10</f>
        <v>1.127</v>
      </c>
      <c r="X14" s="13">
        <f>'time period'!AL13*'Factoring table'!$B$10</f>
        <v>3021.0844999999999</v>
      </c>
      <c r="Y14" s="13">
        <f>'time period'!AM13*'Factoring table'!$B$10</f>
        <v>12.558</v>
      </c>
      <c r="Z14" s="13">
        <f>'time period'!AN13*'Factoring table'!$B$10</f>
        <v>1646.386</v>
      </c>
      <c r="AB14">
        <v>11</v>
      </c>
      <c r="AC14" s="13">
        <v>10.7065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0.24149999999999999</v>
      </c>
      <c r="AK14" s="13">
        <v>1739.8465000000001</v>
      </c>
      <c r="AL14" s="13">
        <v>125.4995</v>
      </c>
      <c r="AM14" s="13">
        <v>1646.386</v>
      </c>
      <c r="AO14">
        <v>11</v>
      </c>
      <c r="AP14" s="13">
        <f t="shared" si="1"/>
        <v>582.25650000000007</v>
      </c>
      <c r="AQ14" s="13">
        <f t="shared" si="0"/>
        <v>1.2075</v>
      </c>
      <c r="AR14" s="13">
        <f t="shared" si="0"/>
        <v>0</v>
      </c>
      <c r="AS14" s="13">
        <f t="shared" si="0"/>
        <v>0</v>
      </c>
      <c r="AT14" s="13">
        <f t="shared" si="0"/>
        <v>0</v>
      </c>
      <c r="AU14" s="13">
        <f t="shared" si="0"/>
        <v>8.0500000000000002E-2</v>
      </c>
      <c r="AV14" s="13">
        <f t="shared" si="0"/>
        <v>8.0500000000000002E-2</v>
      </c>
      <c r="AW14" s="13">
        <f t="shared" si="0"/>
        <v>1.3685</v>
      </c>
      <c r="AX14" s="13">
        <f t="shared" si="0"/>
        <v>4760.9310000000005</v>
      </c>
      <c r="AY14" s="13">
        <f t="shared" si="0"/>
        <v>138.0575</v>
      </c>
      <c r="AZ14" s="13">
        <f t="shared" si="0"/>
        <v>3292.7719999999999</v>
      </c>
    </row>
    <row r="17" spans="2:52" ht="15" thickBot="1" x14ac:dyDescent="0.35">
      <c r="B17" t="s">
        <v>13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O17" t="s">
        <v>13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>
        <v>10</v>
      </c>
      <c r="Z17">
        <v>11</v>
      </c>
      <c r="AB17" t="s">
        <v>13</v>
      </c>
      <c r="AC17">
        <v>1</v>
      </c>
      <c r="AD17">
        <v>2</v>
      </c>
      <c r="AE17">
        <v>3</v>
      </c>
      <c r="AF17">
        <v>4</v>
      </c>
      <c r="AG17">
        <v>5</v>
      </c>
      <c r="AH17">
        <v>6</v>
      </c>
      <c r="AI17">
        <v>7</v>
      </c>
      <c r="AJ17">
        <v>8</v>
      </c>
      <c r="AK17">
        <v>9</v>
      </c>
      <c r="AL17">
        <v>10</v>
      </c>
      <c r="AM17">
        <v>11</v>
      </c>
      <c r="AO17" t="s">
        <v>13</v>
      </c>
      <c r="AP17">
        <v>1</v>
      </c>
      <c r="AQ17">
        <v>2</v>
      </c>
      <c r="AR17">
        <v>3</v>
      </c>
      <c r="AS17">
        <v>4</v>
      </c>
      <c r="AT17">
        <v>5</v>
      </c>
      <c r="AU17">
        <v>6</v>
      </c>
      <c r="AV17">
        <v>7</v>
      </c>
      <c r="AW17">
        <v>8</v>
      </c>
      <c r="AX17">
        <v>9</v>
      </c>
      <c r="AY17">
        <v>10</v>
      </c>
      <c r="AZ17">
        <v>11</v>
      </c>
    </row>
    <row r="18" spans="2:52" ht="15" thickBot="1" x14ac:dyDescent="0.35">
      <c r="B18" s="12">
        <v>1</v>
      </c>
      <c r="C18" s="13">
        <f>'time period'!AD17*'Factoring table'!$D$9</f>
        <v>465102.43740000005</v>
      </c>
      <c r="D18" s="13">
        <f>'time period'!AE17*'Factoring table'!$D$9</f>
        <v>10239.021900000002</v>
      </c>
      <c r="E18" s="13">
        <f>'time period'!AF17*'Factoring table'!$D$9</f>
        <v>1.6776000000000002</v>
      </c>
      <c r="F18" s="13">
        <f>'time period'!AG17*'Factoring table'!$D$9</f>
        <v>72.136800000000008</v>
      </c>
      <c r="G18" s="13">
        <f>'time period'!AH17*'Factoring table'!$D$9</f>
        <v>1.4679</v>
      </c>
      <c r="H18" s="13">
        <f>'time period'!AI17*'Factoring table'!$D$9</f>
        <v>248.07510000000002</v>
      </c>
      <c r="I18" s="13">
        <f>'time period'!AJ17*'Factoring table'!$D$9</f>
        <v>0.8388000000000001</v>
      </c>
      <c r="J18" s="13">
        <f>'time period'!AK17*'Factoring table'!$D$9</f>
        <v>55.360800000000005</v>
      </c>
      <c r="K18" s="13">
        <f>'time period'!AL17*'Factoring table'!$D$9</f>
        <v>6.0813000000000006</v>
      </c>
      <c r="L18" s="13">
        <f>'time period'!AM17*'Factoring table'!$D$9</f>
        <v>0.20970000000000003</v>
      </c>
      <c r="M18" s="13">
        <f>'time period'!AN17*'Factoring table'!$D$9</f>
        <v>27.8901</v>
      </c>
      <c r="O18" s="12">
        <v>1</v>
      </c>
      <c r="P18" s="13">
        <f>'time period'!AD17*'Factoring table'!$D$10</f>
        <v>51678.048600000009</v>
      </c>
      <c r="Q18" s="13">
        <f>'time period'!AE17*'Factoring table'!$D$10</f>
        <v>1137.6691000000001</v>
      </c>
      <c r="R18" s="13">
        <f>'time period'!AF17*'Factoring table'!$D$10</f>
        <v>0.18640000000000001</v>
      </c>
      <c r="S18" s="13">
        <f>'time period'!AG17*'Factoring table'!$D$10</f>
        <v>8.0152000000000001</v>
      </c>
      <c r="T18" s="13">
        <f>'time period'!AH17*'Factoring table'!$D$10</f>
        <v>0.16310000000000002</v>
      </c>
      <c r="U18" s="13">
        <f>'time period'!AI17*'Factoring table'!$D$10</f>
        <v>27.563900000000004</v>
      </c>
      <c r="V18" s="13">
        <f>'time period'!AJ17*'Factoring table'!$D$10</f>
        <v>9.3200000000000005E-2</v>
      </c>
      <c r="W18" s="13">
        <f>'time period'!AK17*'Factoring table'!$D$10</f>
        <v>6.1512000000000002</v>
      </c>
      <c r="X18" s="13">
        <f>'time period'!AL17*'Factoring table'!$D$10</f>
        <v>0.67570000000000008</v>
      </c>
      <c r="Y18" s="13">
        <f>'time period'!AM17*'Factoring table'!$D$10</f>
        <v>2.3300000000000001E-2</v>
      </c>
      <c r="Z18" s="13">
        <f>'time period'!AN17*'Factoring table'!$D$10</f>
        <v>3.0989000000000004</v>
      </c>
      <c r="AB18" s="12">
        <v>1</v>
      </c>
      <c r="AC18" s="13">
        <f t="array" ref="AC18:AM28">TRANSPOSE(P18:Z28)</f>
        <v>51678.048600000009</v>
      </c>
      <c r="AD18" s="13">
        <v>124.46860000000002</v>
      </c>
      <c r="AE18" s="13">
        <v>0.37280000000000002</v>
      </c>
      <c r="AF18" s="13">
        <v>2.7727000000000004</v>
      </c>
      <c r="AG18" s="13">
        <v>1.8407</v>
      </c>
      <c r="AH18" s="13">
        <v>9.3200000000000005E-2</v>
      </c>
      <c r="AI18" s="13">
        <v>6.9900000000000004E-2</v>
      </c>
      <c r="AJ18" s="13">
        <v>131.01590000000002</v>
      </c>
      <c r="AK18" s="13">
        <v>143.59790000000001</v>
      </c>
      <c r="AL18" s="13">
        <v>0.55920000000000003</v>
      </c>
      <c r="AM18" s="13">
        <v>165.43000000000004</v>
      </c>
      <c r="AO18" s="12">
        <v>1</v>
      </c>
      <c r="AP18" s="13">
        <f t="shared" ref="AP18:AZ28" si="2">AC18+C18</f>
        <v>516780.48600000003</v>
      </c>
      <c r="AQ18" s="13">
        <f t="shared" si="2"/>
        <v>10363.490500000002</v>
      </c>
      <c r="AR18" s="13">
        <f t="shared" si="2"/>
        <v>2.0504000000000002</v>
      </c>
      <c r="AS18" s="13">
        <f t="shared" si="2"/>
        <v>74.909500000000008</v>
      </c>
      <c r="AT18" s="13">
        <f t="shared" si="2"/>
        <v>3.3086000000000002</v>
      </c>
      <c r="AU18" s="13">
        <f t="shared" si="2"/>
        <v>248.16830000000002</v>
      </c>
      <c r="AV18" s="13">
        <f t="shared" si="2"/>
        <v>0.90870000000000006</v>
      </c>
      <c r="AW18" s="13">
        <f t="shared" si="2"/>
        <v>186.37670000000003</v>
      </c>
      <c r="AX18" s="13">
        <f t="shared" si="2"/>
        <v>149.67920000000001</v>
      </c>
      <c r="AY18" s="13">
        <f t="shared" si="2"/>
        <v>0.76890000000000003</v>
      </c>
      <c r="AZ18" s="13">
        <f t="shared" si="2"/>
        <v>193.32010000000002</v>
      </c>
    </row>
    <row r="19" spans="2:52" x14ac:dyDescent="0.3">
      <c r="B19">
        <v>2</v>
      </c>
      <c r="C19" s="13">
        <f>'time period'!AD18*'Factoring table'!$D$9</f>
        <v>1120.2174000000002</v>
      </c>
      <c r="D19" s="13">
        <f>'time period'!AE18*'Factoring table'!$D$9</f>
        <v>74453.775300000008</v>
      </c>
      <c r="E19" s="13">
        <f>'time period'!AF18*'Factoring table'!$D$9</f>
        <v>5.8715999999999999</v>
      </c>
      <c r="F19" s="13">
        <f>'time period'!AG18*'Factoring table'!$D$9</f>
        <v>6771.2130000000006</v>
      </c>
      <c r="G19" s="13">
        <f>'time period'!AH18*'Factoring table'!$D$9</f>
        <v>6.7104000000000008</v>
      </c>
      <c r="H19" s="13">
        <f>'time period'!AI18*'Factoring table'!$D$9</f>
        <v>256.88249999999999</v>
      </c>
      <c r="I19" s="13">
        <f>'time period'!AJ18*'Factoring table'!$D$9</f>
        <v>12.162600000000001</v>
      </c>
      <c r="J19" s="13">
        <f>'time period'!AK18*'Factoring table'!$D$9</f>
        <v>134.41770000000002</v>
      </c>
      <c r="K19" s="13">
        <f>'time period'!AL18*'Factoring table'!$D$9</f>
        <v>0.20970000000000003</v>
      </c>
      <c r="L19" s="13">
        <f>'time period'!AM18*'Factoring table'!$D$9</f>
        <v>0</v>
      </c>
      <c r="M19" s="13">
        <f>'time period'!AN18*'Factoring table'!$D$9</f>
        <v>0</v>
      </c>
      <c r="O19">
        <v>2</v>
      </c>
      <c r="P19" s="13">
        <f>'time period'!AD18*'Factoring table'!$D$10</f>
        <v>124.46860000000002</v>
      </c>
      <c r="Q19" s="13">
        <f>'time period'!AE18*'Factoring table'!$D$10</f>
        <v>8272.6417000000001</v>
      </c>
      <c r="R19" s="13">
        <f>'time period'!AF18*'Factoring table'!$D$10</f>
        <v>0.65240000000000009</v>
      </c>
      <c r="S19" s="13">
        <f>'time period'!AG18*'Factoring table'!$D$10</f>
        <v>752.35700000000008</v>
      </c>
      <c r="T19" s="13">
        <f>'time period'!AH18*'Factoring table'!$D$10</f>
        <v>0.74560000000000004</v>
      </c>
      <c r="U19" s="13">
        <f>'time period'!AI18*'Factoring table'!$D$10</f>
        <v>28.542500000000004</v>
      </c>
      <c r="V19" s="13">
        <f>'time period'!AJ18*'Factoring table'!$D$10</f>
        <v>1.3514000000000002</v>
      </c>
      <c r="W19" s="13">
        <f>'time period'!AK18*'Factoring table'!$D$10</f>
        <v>14.935300000000002</v>
      </c>
      <c r="X19" s="13">
        <f>'time period'!AL18*'Factoring table'!$D$10</f>
        <v>2.3300000000000001E-2</v>
      </c>
      <c r="Y19" s="13">
        <f>'time period'!AM18*'Factoring table'!$D$10</f>
        <v>0</v>
      </c>
      <c r="Z19" s="13">
        <f>'time period'!AN18*'Factoring table'!$D$10</f>
        <v>0</v>
      </c>
      <c r="AB19">
        <v>2</v>
      </c>
      <c r="AC19" s="13">
        <v>1137.6691000000001</v>
      </c>
      <c r="AD19" s="13">
        <v>8272.6417000000001</v>
      </c>
      <c r="AE19" s="13">
        <v>50.957100000000004</v>
      </c>
      <c r="AF19" s="13">
        <v>1915.6561000000002</v>
      </c>
      <c r="AG19" s="13">
        <v>123.37350000000002</v>
      </c>
      <c r="AH19" s="13">
        <v>0.97860000000000014</v>
      </c>
      <c r="AI19" s="13">
        <v>7.5492000000000008</v>
      </c>
      <c r="AJ19" s="13">
        <v>1433.8121000000001</v>
      </c>
      <c r="AK19" s="13">
        <v>175.54220000000001</v>
      </c>
      <c r="AL19" s="13">
        <v>2.3300000000000001E-2</v>
      </c>
      <c r="AM19" s="13">
        <v>0.34950000000000003</v>
      </c>
      <c r="AO19">
        <v>2</v>
      </c>
      <c r="AP19" s="13">
        <f t="shared" si="2"/>
        <v>2257.8865000000005</v>
      </c>
      <c r="AQ19" s="13">
        <f t="shared" si="2"/>
        <v>82726.417000000016</v>
      </c>
      <c r="AR19" s="13">
        <f t="shared" si="2"/>
        <v>56.828700000000005</v>
      </c>
      <c r="AS19" s="13">
        <f t="shared" si="2"/>
        <v>8686.8690999999999</v>
      </c>
      <c r="AT19" s="13">
        <f t="shared" si="2"/>
        <v>130.08390000000003</v>
      </c>
      <c r="AU19" s="13">
        <f t="shared" si="2"/>
        <v>257.86109999999996</v>
      </c>
      <c r="AV19" s="13">
        <f t="shared" si="2"/>
        <v>19.711800000000004</v>
      </c>
      <c r="AW19" s="13">
        <f t="shared" si="2"/>
        <v>1568.2298000000001</v>
      </c>
      <c r="AX19" s="13">
        <f t="shared" si="2"/>
        <v>175.75190000000001</v>
      </c>
      <c r="AY19" s="13">
        <f t="shared" si="2"/>
        <v>2.3300000000000001E-2</v>
      </c>
      <c r="AZ19" s="13">
        <f t="shared" si="2"/>
        <v>0.34950000000000003</v>
      </c>
    </row>
    <row r="20" spans="2:52" x14ac:dyDescent="0.3">
      <c r="B20">
        <v>3</v>
      </c>
      <c r="C20" s="13">
        <f>'time period'!AD19*'Factoring table'!$D$9</f>
        <v>3.3552000000000004</v>
      </c>
      <c r="D20" s="13">
        <f>'time period'!AE19*'Factoring table'!$D$9</f>
        <v>458.61390000000006</v>
      </c>
      <c r="E20" s="13">
        <f>'time period'!AF19*'Factoring table'!$D$9</f>
        <v>2406.5172000000002</v>
      </c>
      <c r="F20" s="13">
        <f>'time period'!AG19*'Factoring table'!$D$9</f>
        <v>50.747400000000006</v>
      </c>
      <c r="G20" s="13">
        <f>'time period'!AH19*'Factoring table'!$D$9</f>
        <v>2493.7524000000003</v>
      </c>
      <c r="H20" s="13">
        <f>'time period'!AI19*'Factoring table'!$D$9</f>
        <v>0</v>
      </c>
      <c r="I20" s="13">
        <f>'time period'!AJ19*'Factoring table'!$D$9</f>
        <v>0</v>
      </c>
      <c r="J20" s="13">
        <f>'time period'!AK19*'Factoring table'!$D$9</f>
        <v>766.87290000000007</v>
      </c>
      <c r="K20" s="13">
        <f>'time period'!AL19*'Factoring table'!$D$9</f>
        <v>0</v>
      </c>
      <c r="L20" s="13">
        <f>'time period'!AM19*'Factoring table'!$D$9</f>
        <v>0</v>
      </c>
      <c r="M20" s="13">
        <f>'time period'!AN19*'Factoring table'!$D$9</f>
        <v>0</v>
      </c>
      <c r="O20">
        <v>3</v>
      </c>
      <c r="P20" s="13">
        <f>'time period'!AD19*'Factoring table'!$D$10</f>
        <v>0.37280000000000002</v>
      </c>
      <c r="Q20" s="13">
        <f>'time period'!AE19*'Factoring table'!$D$10</f>
        <v>50.957100000000004</v>
      </c>
      <c r="R20" s="13">
        <f>'time period'!AF19*'Factoring table'!$D$10</f>
        <v>267.39080000000007</v>
      </c>
      <c r="S20" s="13">
        <f>'time period'!AG19*'Factoring table'!$D$10</f>
        <v>5.6386000000000003</v>
      </c>
      <c r="T20" s="13">
        <f>'time period'!AH19*'Factoring table'!$D$10</f>
        <v>277.08360000000005</v>
      </c>
      <c r="U20" s="13">
        <f>'time period'!AI19*'Factoring table'!$D$10</f>
        <v>0</v>
      </c>
      <c r="V20" s="13">
        <f>'time period'!AJ19*'Factoring table'!$D$10</f>
        <v>0</v>
      </c>
      <c r="W20" s="13">
        <f>'time period'!AK19*'Factoring table'!$D$10</f>
        <v>85.208100000000002</v>
      </c>
      <c r="X20" s="13">
        <f>'time period'!AL19*'Factoring table'!$D$10</f>
        <v>0</v>
      </c>
      <c r="Y20" s="13">
        <f>'time period'!AM19*'Factoring table'!$D$10</f>
        <v>0</v>
      </c>
      <c r="Z20" s="13">
        <f>'time period'!AN19*'Factoring table'!$D$10</f>
        <v>0</v>
      </c>
      <c r="AB20">
        <v>3</v>
      </c>
      <c r="AC20" s="13">
        <v>0.18640000000000001</v>
      </c>
      <c r="AD20" s="13">
        <v>0.65240000000000009</v>
      </c>
      <c r="AE20" s="13">
        <v>267.39080000000007</v>
      </c>
      <c r="AF20" s="13">
        <v>0.13980000000000001</v>
      </c>
      <c r="AG20" s="13">
        <v>550.9751</v>
      </c>
      <c r="AH20" s="13">
        <v>2.3300000000000001E-2</v>
      </c>
      <c r="AI20" s="13">
        <v>0</v>
      </c>
      <c r="AJ20" s="13">
        <v>205.76230000000001</v>
      </c>
      <c r="AK20" s="13">
        <v>1.0718000000000001</v>
      </c>
      <c r="AL20" s="13">
        <v>0</v>
      </c>
      <c r="AM20" s="13">
        <v>0</v>
      </c>
      <c r="AO20">
        <v>3</v>
      </c>
      <c r="AP20" s="13">
        <f t="shared" si="2"/>
        <v>3.5416000000000003</v>
      </c>
      <c r="AQ20" s="13">
        <f t="shared" si="2"/>
        <v>459.26630000000006</v>
      </c>
      <c r="AR20" s="13">
        <f t="shared" si="2"/>
        <v>2673.9080000000004</v>
      </c>
      <c r="AS20" s="13">
        <f t="shared" si="2"/>
        <v>50.887200000000007</v>
      </c>
      <c r="AT20" s="13">
        <f t="shared" si="2"/>
        <v>3044.7275000000004</v>
      </c>
      <c r="AU20" s="13">
        <f t="shared" si="2"/>
        <v>2.3300000000000001E-2</v>
      </c>
      <c r="AV20" s="13">
        <f t="shared" si="2"/>
        <v>0</v>
      </c>
      <c r="AW20" s="13">
        <f t="shared" si="2"/>
        <v>972.63520000000005</v>
      </c>
      <c r="AX20" s="13">
        <f t="shared" si="2"/>
        <v>1.0718000000000001</v>
      </c>
      <c r="AY20" s="13">
        <f t="shared" si="2"/>
        <v>0</v>
      </c>
      <c r="AZ20" s="13">
        <f t="shared" si="2"/>
        <v>0</v>
      </c>
    </row>
    <row r="21" spans="2:52" x14ac:dyDescent="0.3">
      <c r="B21">
        <v>4</v>
      </c>
      <c r="C21" s="13">
        <f>'time period'!AD20*'Factoring table'!$D$9</f>
        <v>24.9543</v>
      </c>
      <c r="D21" s="13">
        <f>'time period'!AE20*'Factoring table'!$D$9</f>
        <v>17240.904900000001</v>
      </c>
      <c r="E21" s="13">
        <f>'time period'!AF20*'Factoring table'!$D$9</f>
        <v>1.2582000000000002</v>
      </c>
      <c r="F21" s="13">
        <f>'time period'!AG20*'Factoring table'!$D$9</f>
        <v>14042.350800000002</v>
      </c>
      <c r="G21" s="13">
        <f>'time period'!AH20*'Factoring table'!$D$9</f>
        <v>31.035600000000002</v>
      </c>
      <c r="H21" s="13">
        <f>'time period'!AI20*'Factoring table'!$D$9</f>
        <v>182.85840000000002</v>
      </c>
      <c r="I21" s="13">
        <f>'time period'!AJ20*'Factoring table'!$D$9</f>
        <v>11272.633200000002</v>
      </c>
      <c r="J21" s="13">
        <f>'time period'!AK20*'Factoring table'!$D$9</f>
        <v>2.3067000000000002</v>
      </c>
      <c r="K21" s="13">
        <f>'time period'!AL20*'Factoring table'!$D$9</f>
        <v>0</v>
      </c>
      <c r="L21" s="13">
        <f>'time period'!AM20*'Factoring table'!$D$9</f>
        <v>0</v>
      </c>
      <c r="M21" s="13">
        <f>'time period'!AN20*'Factoring table'!$D$9</f>
        <v>0</v>
      </c>
      <c r="O21">
        <v>4</v>
      </c>
      <c r="P21" s="13">
        <f>'time period'!AD20*'Factoring table'!$D$10</f>
        <v>2.7727000000000004</v>
      </c>
      <c r="Q21" s="13">
        <f>'time period'!AE20*'Factoring table'!$D$10</f>
        <v>1915.6561000000002</v>
      </c>
      <c r="R21" s="13">
        <f>'time period'!AF20*'Factoring table'!$D$10</f>
        <v>0.13980000000000001</v>
      </c>
      <c r="S21" s="13">
        <f>'time period'!AG20*'Factoring table'!$D$10</f>
        <v>1560.2612000000001</v>
      </c>
      <c r="T21" s="13">
        <f>'time period'!AH20*'Factoring table'!$D$10</f>
        <v>3.4484000000000004</v>
      </c>
      <c r="U21" s="13">
        <f>'time period'!AI20*'Factoring table'!$D$10</f>
        <v>20.317600000000002</v>
      </c>
      <c r="V21" s="13">
        <f>'time period'!AJ20*'Factoring table'!$D$10</f>
        <v>1252.5148000000002</v>
      </c>
      <c r="W21" s="13">
        <f>'time period'!AK20*'Factoring table'!$D$10</f>
        <v>0.25630000000000003</v>
      </c>
      <c r="X21" s="13">
        <f>'time period'!AL20*'Factoring table'!$D$10</f>
        <v>0</v>
      </c>
      <c r="Y21" s="13">
        <f>'time period'!AM20*'Factoring table'!$D$10</f>
        <v>0</v>
      </c>
      <c r="Z21" s="13">
        <f>'time period'!AN20*'Factoring table'!$D$10</f>
        <v>0</v>
      </c>
      <c r="AB21">
        <v>4</v>
      </c>
      <c r="AC21" s="13">
        <v>8.0152000000000001</v>
      </c>
      <c r="AD21" s="13">
        <v>752.35700000000008</v>
      </c>
      <c r="AE21" s="13">
        <v>5.6386000000000003</v>
      </c>
      <c r="AF21" s="13">
        <v>1560.2612000000001</v>
      </c>
      <c r="AG21" s="13">
        <v>128.68590000000003</v>
      </c>
      <c r="AH21" s="13">
        <v>0.32620000000000005</v>
      </c>
      <c r="AI21" s="13">
        <v>1950.2566000000004</v>
      </c>
      <c r="AJ21" s="13">
        <v>7.2463000000000015</v>
      </c>
      <c r="AK21" s="13">
        <v>3.0057000000000005</v>
      </c>
      <c r="AL21" s="13">
        <v>0</v>
      </c>
      <c r="AM21" s="13">
        <v>0</v>
      </c>
      <c r="AO21">
        <v>4</v>
      </c>
      <c r="AP21" s="13">
        <f t="shared" si="2"/>
        <v>32.969499999999996</v>
      </c>
      <c r="AQ21" s="13">
        <f t="shared" si="2"/>
        <v>17993.261900000001</v>
      </c>
      <c r="AR21" s="13">
        <f t="shared" si="2"/>
        <v>6.8968000000000007</v>
      </c>
      <c r="AS21" s="13">
        <f t="shared" si="2"/>
        <v>15602.612000000003</v>
      </c>
      <c r="AT21" s="13">
        <f t="shared" si="2"/>
        <v>159.72150000000005</v>
      </c>
      <c r="AU21" s="13">
        <f t="shared" si="2"/>
        <v>183.18460000000002</v>
      </c>
      <c r="AV21" s="13">
        <f t="shared" si="2"/>
        <v>13222.889800000003</v>
      </c>
      <c r="AW21" s="13">
        <f t="shared" si="2"/>
        <v>9.5530000000000008</v>
      </c>
      <c r="AX21" s="13">
        <f t="shared" si="2"/>
        <v>3.0057000000000005</v>
      </c>
      <c r="AY21" s="13">
        <f t="shared" si="2"/>
        <v>0</v>
      </c>
      <c r="AZ21" s="13">
        <f t="shared" si="2"/>
        <v>0</v>
      </c>
    </row>
    <row r="22" spans="2:52" x14ac:dyDescent="0.3">
      <c r="B22">
        <v>5</v>
      </c>
      <c r="C22" s="13">
        <f>'time period'!AD21*'Factoring table'!$D$9</f>
        <v>16.566300000000002</v>
      </c>
      <c r="D22" s="13">
        <f>'time period'!AE21*'Factoring table'!$D$9</f>
        <v>1110.3615000000002</v>
      </c>
      <c r="E22" s="13">
        <f>'time period'!AF21*'Factoring table'!$D$9</f>
        <v>4958.7759000000005</v>
      </c>
      <c r="F22" s="13">
        <f>'time period'!AG21*'Factoring table'!$D$9</f>
        <v>1158.1731000000002</v>
      </c>
      <c r="G22" s="13">
        <f>'time period'!AH21*'Factoring table'!$D$9</f>
        <v>1852.0704000000003</v>
      </c>
      <c r="H22" s="13">
        <f>'time period'!AI21*'Factoring table'!$D$9</f>
        <v>1.2582000000000002</v>
      </c>
      <c r="I22" s="13">
        <f>'time period'!AJ21*'Factoring table'!$D$9</f>
        <v>1.2582000000000002</v>
      </c>
      <c r="J22" s="13">
        <f>'time period'!AK21*'Factoring table'!$D$9</f>
        <v>710.88300000000004</v>
      </c>
      <c r="K22" s="13">
        <f>'time period'!AL21*'Factoring table'!$D$9</f>
        <v>0.20970000000000003</v>
      </c>
      <c r="L22" s="13">
        <f>'time period'!AM21*'Factoring table'!$D$9</f>
        <v>0</v>
      </c>
      <c r="M22" s="13">
        <f>'time period'!AN21*'Factoring table'!$D$9</f>
        <v>0</v>
      </c>
      <c r="O22">
        <v>5</v>
      </c>
      <c r="P22" s="13">
        <f>'time period'!AD21*'Factoring table'!$D$10</f>
        <v>1.8407</v>
      </c>
      <c r="Q22" s="13">
        <f>'time period'!AE21*'Factoring table'!$D$10</f>
        <v>123.37350000000002</v>
      </c>
      <c r="R22" s="13">
        <f>'time period'!AF21*'Factoring table'!$D$10</f>
        <v>550.9751</v>
      </c>
      <c r="S22" s="13">
        <f>'time period'!AG21*'Factoring table'!$D$10</f>
        <v>128.68590000000003</v>
      </c>
      <c r="T22" s="13">
        <f>'time period'!AH21*'Factoring table'!$D$10</f>
        <v>205.78560000000004</v>
      </c>
      <c r="U22" s="13">
        <f>'time period'!AI21*'Factoring table'!$D$10</f>
        <v>0.13980000000000001</v>
      </c>
      <c r="V22" s="13">
        <f>'time period'!AJ21*'Factoring table'!$D$10</f>
        <v>0.13980000000000001</v>
      </c>
      <c r="W22" s="13">
        <f>'time period'!AK21*'Factoring table'!$D$10</f>
        <v>78.987000000000009</v>
      </c>
      <c r="X22" s="13">
        <f>'time period'!AL21*'Factoring table'!$D$10</f>
        <v>2.3300000000000001E-2</v>
      </c>
      <c r="Y22" s="13">
        <f>'time period'!AM21*'Factoring table'!$D$10</f>
        <v>0</v>
      </c>
      <c r="Z22" s="13">
        <f>'time period'!AN21*'Factoring table'!$D$10</f>
        <v>0</v>
      </c>
      <c r="AB22">
        <v>5</v>
      </c>
      <c r="AC22" s="13">
        <v>0.16310000000000002</v>
      </c>
      <c r="AD22" s="13">
        <v>0.74560000000000004</v>
      </c>
      <c r="AE22" s="13">
        <v>277.08360000000005</v>
      </c>
      <c r="AF22" s="13">
        <v>3.4484000000000004</v>
      </c>
      <c r="AG22" s="13">
        <v>205.78560000000004</v>
      </c>
      <c r="AH22" s="13">
        <v>0</v>
      </c>
      <c r="AI22" s="13">
        <v>0</v>
      </c>
      <c r="AJ22" s="13">
        <v>43.501100000000008</v>
      </c>
      <c r="AK22" s="13">
        <v>2.3300000000000001E-2</v>
      </c>
      <c r="AL22" s="13">
        <v>0</v>
      </c>
      <c r="AM22" s="13">
        <v>0</v>
      </c>
      <c r="AO22">
        <v>5</v>
      </c>
      <c r="AP22" s="13">
        <f t="shared" si="2"/>
        <v>16.729400000000002</v>
      </c>
      <c r="AQ22" s="13">
        <f t="shared" si="2"/>
        <v>1111.1071000000002</v>
      </c>
      <c r="AR22" s="13">
        <f t="shared" si="2"/>
        <v>5235.8595000000005</v>
      </c>
      <c r="AS22" s="13">
        <f t="shared" si="2"/>
        <v>1161.6215000000002</v>
      </c>
      <c r="AT22" s="13">
        <f t="shared" si="2"/>
        <v>2057.8560000000002</v>
      </c>
      <c r="AU22" s="13">
        <f t="shared" si="2"/>
        <v>1.2582000000000002</v>
      </c>
      <c r="AV22" s="13">
        <f t="shared" si="2"/>
        <v>1.2582000000000002</v>
      </c>
      <c r="AW22" s="13">
        <f t="shared" si="2"/>
        <v>754.38409999999999</v>
      </c>
      <c r="AX22" s="13">
        <f t="shared" si="2"/>
        <v>0.23300000000000004</v>
      </c>
      <c r="AY22" s="13">
        <f t="shared" si="2"/>
        <v>0</v>
      </c>
      <c r="AZ22" s="13">
        <f t="shared" si="2"/>
        <v>0</v>
      </c>
    </row>
    <row r="23" spans="2:52" x14ac:dyDescent="0.3">
      <c r="B23">
        <v>6</v>
      </c>
      <c r="C23" s="13">
        <f>'time period'!AD22*'Factoring table'!$D$9</f>
        <v>0.8388000000000001</v>
      </c>
      <c r="D23" s="13">
        <f>'time period'!AE22*'Factoring table'!$D$9</f>
        <v>8.8074000000000012</v>
      </c>
      <c r="E23" s="13">
        <f>'time period'!AF22*'Factoring table'!$D$9</f>
        <v>0.20970000000000003</v>
      </c>
      <c r="F23" s="13">
        <f>'time period'!AG22*'Factoring table'!$D$9</f>
        <v>2.9358</v>
      </c>
      <c r="G23" s="13">
        <f>'time period'!AH22*'Factoring table'!$D$9</f>
        <v>0</v>
      </c>
      <c r="H23" s="13">
        <f>'time period'!AI22*'Factoring table'!$D$9</f>
        <v>59505.939900000012</v>
      </c>
      <c r="I23" s="13">
        <f>'time period'!AJ22*'Factoring table'!$D$9</f>
        <v>26.4222</v>
      </c>
      <c r="J23" s="13">
        <f>'time period'!AK22*'Factoring table'!$D$9</f>
        <v>0</v>
      </c>
      <c r="K23" s="13">
        <f>'time period'!AL22*'Factoring table'!$D$9</f>
        <v>0</v>
      </c>
      <c r="L23" s="13">
        <f>'time period'!AM22*'Factoring table'!$D$9</f>
        <v>0</v>
      </c>
      <c r="M23" s="13">
        <f>'time period'!AN22*'Factoring table'!$D$9</f>
        <v>0</v>
      </c>
      <c r="O23">
        <v>6</v>
      </c>
      <c r="P23" s="13">
        <f>'time period'!AD22*'Factoring table'!$D$10</f>
        <v>9.3200000000000005E-2</v>
      </c>
      <c r="Q23" s="13">
        <f>'time period'!AE22*'Factoring table'!$D$10</f>
        <v>0.97860000000000014</v>
      </c>
      <c r="R23" s="13">
        <f>'time period'!AF22*'Factoring table'!$D$10</f>
        <v>2.3300000000000001E-2</v>
      </c>
      <c r="S23" s="13">
        <f>'time period'!AG22*'Factoring table'!$D$10</f>
        <v>0.32620000000000005</v>
      </c>
      <c r="T23" s="13">
        <f>'time period'!AH22*'Factoring table'!$D$10</f>
        <v>0</v>
      </c>
      <c r="U23" s="13">
        <f>'time period'!AI22*'Factoring table'!$D$10</f>
        <v>6611.7711000000018</v>
      </c>
      <c r="V23" s="13">
        <f>'time period'!AJ22*'Factoring table'!$D$10</f>
        <v>2.9358000000000004</v>
      </c>
      <c r="W23" s="13">
        <f>'time period'!AK22*'Factoring table'!$D$10</f>
        <v>0</v>
      </c>
      <c r="X23" s="13">
        <f>'time period'!AL22*'Factoring table'!$D$10</f>
        <v>0</v>
      </c>
      <c r="Y23" s="13">
        <f>'time period'!AM22*'Factoring table'!$D$10</f>
        <v>0</v>
      </c>
      <c r="Z23" s="13">
        <f>'time period'!AN22*'Factoring table'!$D$10</f>
        <v>0</v>
      </c>
      <c r="AB23">
        <v>6</v>
      </c>
      <c r="AC23" s="13">
        <v>27.563900000000004</v>
      </c>
      <c r="AD23" s="13">
        <v>28.542500000000004</v>
      </c>
      <c r="AE23" s="13">
        <v>0</v>
      </c>
      <c r="AF23" s="13">
        <v>20.317600000000002</v>
      </c>
      <c r="AG23" s="13">
        <v>0.13980000000000001</v>
      </c>
      <c r="AH23" s="13">
        <v>6611.7711000000018</v>
      </c>
      <c r="AI23" s="13">
        <v>344.51380000000006</v>
      </c>
      <c r="AJ23" s="13">
        <v>1.3281000000000001</v>
      </c>
      <c r="AK23" s="13">
        <v>3.5183</v>
      </c>
      <c r="AL23" s="13">
        <v>0</v>
      </c>
      <c r="AM23" s="13">
        <v>2.3300000000000001E-2</v>
      </c>
      <c r="AO23">
        <v>6</v>
      </c>
      <c r="AP23" s="13">
        <f t="shared" si="2"/>
        <v>28.402700000000003</v>
      </c>
      <c r="AQ23" s="13">
        <f t="shared" si="2"/>
        <v>37.349900000000005</v>
      </c>
      <c r="AR23" s="13">
        <f t="shared" si="2"/>
        <v>0.20970000000000003</v>
      </c>
      <c r="AS23" s="13">
        <f t="shared" si="2"/>
        <v>23.253400000000003</v>
      </c>
      <c r="AT23" s="13">
        <f t="shared" si="2"/>
        <v>0.13980000000000001</v>
      </c>
      <c r="AU23" s="13">
        <f t="shared" si="2"/>
        <v>66117.71100000001</v>
      </c>
      <c r="AV23" s="13">
        <f t="shared" si="2"/>
        <v>370.93600000000004</v>
      </c>
      <c r="AW23" s="13">
        <f t="shared" si="2"/>
        <v>1.3281000000000001</v>
      </c>
      <c r="AX23" s="13">
        <f t="shared" si="2"/>
        <v>3.5183</v>
      </c>
      <c r="AY23" s="13">
        <f t="shared" si="2"/>
        <v>0</v>
      </c>
      <c r="AZ23" s="13">
        <f t="shared" si="2"/>
        <v>2.3300000000000001E-2</v>
      </c>
    </row>
    <row r="24" spans="2:52" x14ac:dyDescent="0.3">
      <c r="B24">
        <v>7</v>
      </c>
      <c r="C24" s="13">
        <f>'time period'!AD23*'Factoring table'!$D$9</f>
        <v>0.6291000000000001</v>
      </c>
      <c r="D24" s="13">
        <f>'time period'!AE23*'Factoring table'!$D$9</f>
        <v>67.942800000000005</v>
      </c>
      <c r="E24" s="13">
        <f>'time period'!AF23*'Factoring table'!$D$9</f>
        <v>0</v>
      </c>
      <c r="F24" s="13">
        <f>'time period'!AG23*'Factoring table'!$D$9</f>
        <v>17552.309400000002</v>
      </c>
      <c r="G24" s="13">
        <f>'time period'!AH23*'Factoring table'!$D$9</f>
        <v>0</v>
      </c>
      <c r="H24" s="13">
        <f>'time period'!AI23*'Factoring table'!$D$9</f>
        <v>3100.6242000000002</v>
      </c>
      <c r="I24" s="13">
        <f>'time period'!AJ23*'Factoring table'!$D$9</f>
        <v>6300.0171</v>
      </c>
      <c r="J24" s="13">
        <f>'time period'!AK23*'Factoring table'!$D$9</f>
        <v>0</v>
      </c>
      <c r="K24" s="13">
        <f>'time period'!AL23*'Factoring table'!$D$9</f>
        <v>0</v>
      </c>
      <c r="L24" s="13">
        <f>'time period'!AM23*'Factoring table'!$D$9</f>
        <v>0</v>
      </c>
      <c r="M24" s="13">
        <f>'time period'!AN23*'Factoring table'!$D$9</f>
        <v>0</v>
      </c>
      <c r="O24">
        <v>7</v>
      </c>
      <c r="P24" s="13">
        <f>'time period'!AD23*'Factoring table'!$D$10</f>
        <v>6.9900000000000004E-2</v>
      </c>
      <c r="Q24" s="13">
        <f>'time period'!AE23*'Factoring table'!$D$10</f>
        <v>7.5492000000000008</v>
      </c>
      <c r="R24" s="13">
        <f>'time period'!AF23*'Factoring table'!$D$10</f>
        <v>0</v>
      </c>
      <c r="S24" s="13">
        <f>'time period'!AG23*'Factoring table'!$D$10</f>
        <v>1950.2566000000004</v>
      </c>
      <c r="T24" s="13">
        <f>'time period'!AH23*'Factoring table'!$D$10</f>
        <v>0</v>
      </c>
      <c r="U24" s="13">
        <f>'time period'!AI23*'Factoring table'!$D$10</f>
        <v>344.51380000000006</v>
      </c>
      <c r="V24" s="13">
        <f>'time period'!AJ23*'Factoring table'!$D$10</f>
        <v>700.00190000000009</v>
      </c>
      <c r="W24" s="13">
        <f>'time period'!AK23*'Factoring table'!$D$10</f>
        <v>0</v>
      </c>
      <c r="X24" s="13">
        <f>'time period'!AL23*'Factoring table'!$D$10</f>
        <v>0</v>
      </c>
      <c r="Y24" s="13">
        <f>'time period'!AM23*'Factoring table'!$D$10</f>
        <v>0</v>
      </c>
      <c r="Z24" s="13">
        <f>'time period'!AN23*'Factoring table'!$D$10</f>
        <v>0</v>
      </c>
      <c r="AB24">
        <v>7</v>
      </c>
      <c r="AC24" s="13">
        <v>9.3200000000000005E-2</v>
      </c>
      <c r="AD24" s="13">
        <v>1.3514000000000002</v>
      </c>
      <c r="AE24" s="13">
        <v>0</v>
      </c>
      <c r="AF24" s="13">
        <v>1252.5148000000002</v>
      </c>
      <c r="AG24" s="13">
        <v>0.13980000000000001</v>
      </c>
      <c r="AH24" s="13">
        <v>2.9358000000000004</v>
      </c>
      <c r="AI24" s="13">
        <v>700.00190000000009</v>
      </c>
      <c r="AJ24" s="13">
        <v>6.9900000000000004E-2</v>
      </c>
      <c r="AK24" s="13">
        <v>0.13980000000000001</v>
      </c>
      <c r="AL24" s="13">
        <v>0</v>
      </c>
      <c r="AM24" s="13">
        <v>2.3300000000000001E-2</v>
      </c>
      <c r="AO24">
        <v>7</v>
      </c>
      <c r="AP24" s="13">
        <f t="shared" si="2"/>
        <v>0.72230000000000016</v>
      </c>
      <c r="AQ24" s="13">
        <f t="shared" si="2"/>
        <v>69.294200000000004</v>
      </c>
      <c r="AR24" s="13">
        <f t="shared" si="2"/>
        <v>0</v>
      </c>
      <c r="AS24" s="13">
        <f t="shared" si="2"/>
        <v>18804.824200000003</v>
      </c>
      <c r="AT24" s="13">
        <f t="shared" si="2"/>
        <v>0.13980000000000001</v>
      </c>
      <c r="AU24" s="13">
        <f t="shared" si="2"/>
        <v>3103.5600000000004</v>
      </c>
      <c r="AV24" s="13">
        <f t="shared" si="2"/>
        <v>7000.0190000000002</v>
      </c>
      <c r="AW24" s="13">
        <f t="shared" si="2"/>
        <v>6.9900000000000004E-2</v>
      </c>
      <c r="AX24" s="13">
        <f t="shared" si="2"/>
        <v>0.13980000000000001</v>
      </c>
      <c r="AY24" s="13">
        <f t="shared" si="2"/>
        <v>0</v>
      </c>
      <c r="AZ24" s="13">
        <f t="shared" si="2"/>
        <v>2.3300000000000001E-2</v>
      </c>
    </row>
    <row r="25" spans="2:52" x14ac:dyDescent="0.3">
      <c r="B25">
        <v>8</v>
      </c>
      <c r="C25" s="13">
        <f>'time period'!AD24*'Factoring table'!$D$9</f>
        <v>1179.1431000000002</v>
      </c>
      <c r="D25" s="13">
        <f>'time period'!AE24*'Factoring table'!$D$9</f>
        <v>12904.308900000002</v>
      </c>
      <c r="E25" s="13">
        <f>'time period'!AF24*'Factoring table'!$D$9</f>
        <v>1851.8607000000002</v>
      </c>
      <c r="F25" s="13">
        <f>'time period'!AG24*'Factoring table'!$D$9</f>
        <v>65.216700000000003</v>
      </c>
      <c r="G25" s="13">
        <f>'time period'!AH24*'Factoring table'!$D$9</f>
        <v>391.50990000000002</v>
      </c>
      <c r="H25" s="13">
        <f>'time period'!AI24*'Factoring table'!$D$9</f>
        <v>11.952900000000001</v>
      </c>
      <c r="I25" s="13">
        <f>'time period'!AJ24*'Factoring table'!$D$9</f>
        <v>0.6291000000000001</v>
      </c>
      <c r="J25" s="13">
        <f>'time period'!AK24*'Factoring table'!$D$9</f>
        <v>38870.411400000005</v>
      </c>
      <c r="K25" s="13">
        <f>'time period'!AL24*'Factoring table'!$D$9</f>
        <v>2.7261000000000002</v>
      </c>
      <c r="L25" s="13">
        <f>'time period'!AM24*'Factoring table'!$D$9</f>
        <v>0</v>
      </c>
      <c r="M25" s="13">
        <f>'time period'!AN24*'Factoring table'!$D$9</f>
        <v>0.6291000000000001</v>
      </c>
      <c r="O25">
        <v>8</v>
      </c>
      <c r="P25" s="13">
        <f>'time period'!AD24*'Factoring table'!$D$10</f>
        <v>131.01590000000002</v>
      </c>
      <c r="Q25" s="13">
        <f>'time period'!AE24*'Factoring table'!$D$10</f>
        <v>1433.8121000000001</v>
      </c>
      <c r="R25" s="13">
        <f>'time period'!AF24*'Factoring table'!$D$10</f>
        <v>205.76230000000001</v>
      </c>
      <c r="S25" s="13">
        <f>'time period'!AG24*'Factoring table'!$D$10</f>
        <v>7.2463000000000015</v>
      </c>
      <c r="T25" s="13">
        <f>'time period'!AH24*'Factoring table'!$D$10</f>
        <v>43.501100000000008</v>
      </c>
      <c r="U25" s="13">
        <f>'time period'!AI24*'Factoring table'!$D$10</f>
        <v>1.3281000000000001</v>
      </c>
      <c r="V25" s="13">
        <f>'time period'!AJ24*'Factoring table'!$D$10</f>
        <v>6.9900000000000004E-2</v>
      </c>
      <c r="W25" s="13">
        <f>'time period'!AK24*'Factoring table'!$D$10</f>
        <v>4318.9346000000005</v>
      </c>
      <c r="X25" s="13">
        <f>'time period'!AL24*'Factoring table'!$D$10</f>
        <v>0.30290000000000006</v>
      </c>
      <c r="Y25" s="13">
        <f>'time period'!AM24*'Factoring table'!$D$10</f>
        <v>0</v>
      </c>
      <c r="Z25" s="13">
        <f>'time period'!AN24*'Factoring table'!$D$10</f>
        <v>6.9900000000000004E-2</v>
      </c>
      <c r="AB25">
        <v>8</v>
      </c>
      <c r="AC25" s="13">
        <v>6.1512000000000002</v>
      </c>
      <c r="AD25" s="13">
        <v>14.935300000000002</v>
      </c>
      <c r="AE25" s="13">
        <v>85.208100000000002</v>
      </c>
      <c r="AF25" s="13">
        <v>0.25630000000000003</v>
      </c>
      <c r="AG25" s="13">
        <v>78.987000000000009</v>
      </c>
      <c r="AH25" s="13">
        <v>0</v>
      </c>
      <c r="AI25" s="13">
        <v>0</v>
      </c>
      <c r="AJ25" s="13">
        <v>4318.9346000000005</v>
      </c>
      <c r="AK25" s="13">
        <v>106.48099999999999</v>
      </c>
      <c r="AL25" s="13">
        <v>0</v>
      </c>
      <c r="AM25" s="13">
        <v>0.32620000000000005</v>
      </c>
      <c r="AO25">
        <v>8</v>
      </c>
      <c r="AP25" s="13">
        <f t="shared" si="2"/>
        <v>1185.2943000000002</v>
      </c>
      <c r="AQ25" s="13">
        <f t="shared" si="2"/>
        <v>12919.244200000001</v>
      </c>
      <c r="AR25" s="13">
        <f t="shared" si="2"/>
        <v>1937.0688000000002</v>
      </c>
      <c r="AS25" s="13">
        <f t="shared" si="2"/>
        <v>65.472999999999999</v>
      </c>
      <c r="AT25" s="13">
        <f t="shared" si="2"/>
        <v>470.49690000000004</v>
      </c>
      <c r="AU25" s="13">
        <f t="shared" si="2"/>
        <v>11.952900000000001</v>
      </c>
      <c r="AV25" s="13">
        <f t="shared" si="2"/>
        <v>0.6291000000000001</v>
      </c>
      <c r="AW25" s="13">
        <f t="shared" si="2"/>
        <v>43189.346000000005</v>
      </c>
      <c r="AX25" s="13">
        <f t="shared" si="2"/>
        <v>109.2071</v>
      </c>
      <c r="AY25" s="13">
        <f t="shared" si="2"/>
        <v>0</v>
      </c>
      <c r="AZ25" s="13">
        <f t="shared" si="2"/>
        <v>0.95530000000000015</v>
      </c>
    </row>
    <row r="26" spans="2:52" x14ac:dyDescent="0.3">
      <c r="B26">
        <v>9</v>
      </c>
      <c r="C26" s="13">
        <f>'time period'!AD25*'Factoring table'!$D$9</f>
        <v>1292.3811000000001</v>
      </c>
      <c r="D26" s="13">
        <f>'time period'!AE25*'Factoring table'!$D$9</f>
        <v>1579.8798000000002</v>
      </c>
      <c r="E26" s="13">
        <f>'time period'!AF25*'Factoring table'!$D$9</f>
        <v>9.6462000000000003</v>
      </c>
      <c r="F26" s="13">
        <f>'time period'!AG25*'Factoring table'!$D$9</f>
        <v>27.051300000000001</v>
      </c>
      <c r="G26" s="13">
        <f>'time period'!AH25*'Factoring table'!$D$9</f>
        <v>0.20970000000000003</v>
      </c>
      <c r="H26" s="13">
        <f>'time period'!AI25*'Factoring table'!$D$9</f>
        <v>31.6647</v>
      </c>
      <c r="I26" s="13">
        <f>'time period'!AJ25*'Factoring table'!$D$9</f>
        <v>1.2582000000000002</v>
      </c>
      <c r="J26" s="13">
        <f>'time period'!AK25*'Factoring table'!$D$9</f>
        <v>958.32899999999995</v>
      </c>
      <c r="K26" s="13">
        <f>'time period'!AL25*'Factoring table'!$D$9</f>
        <v>7.1298000000000004</v>
      </c>
      <c r="L26" s="13">
        <f>'time period'!AM25*'Factoring table'!$D$9</f>
        <v>117.01260000000001</v>
      </c>
      <c r="M26" s="13">
        <f>'time period'!AN25*'Factoring table'!$D$9</f>
        <v>4532.2461000000003</v>
      </c>
      <c r="O26">
        <v>9</v>
      </c>
      <c r="P26" s="13">
        <f>'time period'!AD25*'Factoring table'!$D$10</f>
        <v>143.59790000000001</v>
      </c>
      <c r="Q26" s="13">
        <f>'time period'!AE25*'Factoring table'!$D$10</f>
        <v>175.54220000000001</v>
      </c>
      <c r="R26" s="13">
        <f>'time period'!AF25*'Factoring table'!$D$10</f>
        <v>1.0718000000000001</v>
      </c>
      <c r="S26" s="13">
        <f>'time period'!AG25*'Factoring table'!$D$10</f>
        <v>3.0057000000000005</v>
      </c>
      <c r="T26" s="13">
        <f>'time period'!AH25*'Factoring table'!$D$10</f>
        <v>2.3300000000000001E-2</v>
      </c>
      <c r="U26" s="13">
        <f>'time period'!AI25*'Factoring table'!$D$10</f>
        <v>3.5183</v>
      </c>
      <c r="V26" s="13">
        <f>'time period'!AJ25*'Factoring table'!$D$10</f>
        <v>0.13980000000000001</v>
      </c>
      <c r="W26" s="13">
        <f>'time period'!AK25*'Factoring table'!$D$10</f>
        <v>106.48099999999999</v>
      </c>
      <c r="X26" s="13">
        <f>'time period'!AL25*'Factoring table'!$D$10</f>
        <v>0.79220000000000013</v>
      </c>
      <c r="Y26" s="13">
        <f>'time period'!AM25*'Factoring table'!$D$10</f>
        <v>13.001400000000002</v>
      </c>
      <c r="Z26" s="13">
        <f>'time period'!AN25*'Factoring table'!$D$10</f>
        <v>503.58290000000011</v>
      </c>
      <c r="AB26">
        <v>9</v>
      </c>
      <c r="AC26" s="13">
        <v>0.67570000000000008</v>
      </c>
      <c r="AD26" s="13">
        <v>2.3300000000000001E-2</v>
      </c>
      <c r="AE26" s="13">
        <v>0</v>
      </c>
      <c r="AF26" s="13">
        <v>0</v>
      </c>
      <c r="AG26" s="13">
        <v>2.3300000000000001E-2</v>
      </c>
      <c r="AH26" s="13">
        <v>0</v>
      </c>
      <c r="AI26" s="13">
        <v>0</v>
      </c>
      <c r="AJ26" s="13">
        <v>0.30290000000000006</v>
      </c>
      <c r="AK26" s="13">
        <v>0.79220000000000013</v>
      </c>
      <c r="AL26" s="13">
        <v>144.83279999999999</v>
      </c>
      <c r="AM26" s="13">
        <v>874.42570000000001</v>
      </c>
      <c r="AO26">
        <v>9</v>
      </c>
      <c r="AP26" s="13">
        <f t="shared" si="2"/>
        <v>1293.0568000000001</v>
      </c>
      <c r="AQ26" s="13">
        <f t="shared" si="2"/>
        <v>1579.9031000000002</v>
      </c>
      <c r="AR26" s="13">
        <f t="shared" si="2"/>
        <v>9.6462000000000003</v>
      </c>
      <c r="AS26" s="13">
        <f t="shared" si="2"/>
        <v>27.051300000000001</v>
      </c>
      <c r="AT26" s="13">
        <f t="shared" si="2"/>
        <v>0.23300000000000004</v>
      </c>
      <c r="AU26" s="13">
        <f t="shared" si="2"/>
        <v>31.6647</v>
      </c>
      <c r="AV26" s="13">
        <f t="shared" si="2"/>
        <v>1.2582000000000002</v>
      </c>
      <c r="AW26" s="13">
        <f t="shared" si="2"/>
        <v>958.63189999999997</v>
      </c>
      <c r="AX26" s="13">
        <f t="shared" si="2"/>
        <v>7.9220000000000006</v>
      </c>
      <c r="AY26" s="13">
        <f t="shared" si="2"/>
        <v>261.84539999999998</v>
      </c>
      <c r="AZ26" s="13">
        <f t="shared" si="2"/>
        <v>5406.6718000000001</v>
      </c>
    </row>
    <row r="27" spans="2:52" x14ac:dyDescent="0.3">
      <c r="B27">
        <v>10</v>
      </c>
      <c r="C27" s="13">
        <f>'time period'!AD26*'Factoring table'!$D$9</f>
        <v>5.0328000000000008</v>
      </c>
      <c r="D27" s="13">
        <f>'time period'!AE26*'Factoring table'!$D$9</f>
        <v>0.20970000000000003</v>
      </c>
      <c r="E27" s="13">
        <f>'time period'!AF26*'Factoring table'!$D$9</f>
        <v>0</v>
      </c>
      <c r="F27" s="13">
        <f>'time period'!AG26*'Factoring table'!$D$9</f>
        <v>0</v>
      </c>
      <c r="G27" s="13">
        <f>'time period'!AH26*'Factoring table'!$D$9</f>
        <v>0</v>
      </c>
      <c r="H27" s="13">
        <f>'time period'!AI26*'Factoring table'!$D$9</f>
        <v>0</v>
      </c>
      <c r="I27" s="13">
        <f>'time period'!AJ26*'Factoring table'!$D$9</f>
        <v>0</v>
      </c>
      <c r="J27" s="13">
        <f>'time period'!AK26*'Factoring table'!$D$9</f>
        <v>0</v>
      </c>
      <c r="K27" s="13">
        <f>'time period'!AL26*'Factoring table'!$D$9</f>
        <v>1303.4952000000001</v>
      </c>
      <c r="L27" s="13">
        <f>'time period'!AM26*'Factoring table'!$D$9</f>
        <v>8978.9346000000005</v>
      </c>
      <c r="M27" s="13">
        <f>'time period'!AN26*'Factoring table'!$D$9</f>
        <v>326.92230000000001</v>
      </c>
      <c r="O27">
        <v>10</v>
      </c>
      <c r="P27" s="13">
        <f>'time period'!AD26*'Factoring table'!$D$10</f>
        <v>0.55920000000000003</v>
      </c>
      <c r="Q27" s="13">
        <f>'time period'!AE26*'Factoring table'!$D$10</f>
        <v>2.3300000000000001E-2</v>
      </c>
      <c r="R27" s="13">
        <f>'time period'!AF26*'Factoring table'!$D$10</f>
        <v>0</v>
      </c>
      <c r="S27" s="13">
        <f>'time period'!AG26*'Factoring table'!$D$10</f>
        <v>0</v>
      </c>
      <c r="T27" s="13">
        <f>'time period'!AH26*'Factoring table'!$D$10</f>
        <v>0</v>
      </c>
      <c r="U27" s="13">
        <f>'time period'!AI26*'Factoring table'!$D$10</f>
        <v>0</v>
      </c>
      <c r="V27" s="13">
        <f>'time period'!AJ26*'Factoring table'!$D$10</f>
        <v>0</v>
      </c>
      <c r="W27" s="13">
        <f>'time period'!AK26*'Factoring table'!$D$10</f>
        <v>0</v>
      </c>
      <c r="X27" s="13">
        <f>'time period'!AL26*'Factoring table'!$D$10</f>
        <v>144.83279999999999</v>
      </c>
      <c r="Y27" s="13">
        <f>'time period'!AM26*'Factoring table'!$D$10</f>
        <v>997.65940000000012</v>
      </c>
      <c r="Z27" s="13">
        <f>'time period'!AN26*'Factoring table'!$D$10</f>
        <v>36.3247</v>
      </c>
      <c r="AB27">
        <v>10</v>
      </c>
      <c r="AC27" s="13">
        <v>2.3300000000000001E-2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13.001400000000002</v>
      </c>
      <c r="AL27" s="13">
        <v>997.65940000000012</v>
      </c>
      <c r="AM27" s="13">
        <v>3.6348000000000003</v>
      </c>
      <c r="AO27">
        <v>10</v>
      </c>
      <c r="AP27" s="13">
        <f t="shared" si="2"/>
        <v>5.0561000000000007</v>
      </c>
      <c r="AQ27" s="13">
        <f t="shared" si="2"/>
        <v>0.20970000000000003</v>
      </c>
      <c r="AR27" s="13">
        <f t="shared" si="2"/>
        <v>0</v>
      </c>
      <c r="AS27" s="13">
        <f t="shared" si="2"/>
        <v>0</v>
      </c>
      <c r="AT27" s="13">
        <f t="shared" si="2"/>
        <v>0</v>
      </c>
      <c r="AU27" s="13">
        <f t="shared" si="2"/>
        <v>0</v>
      </c>
      <c r="AV27" s="13">
        <f t="shared" si="2"/>
        <v>0</v>
      </c>
      <c r="AW27" s="13">
        <f t="shared" si="2"/>
        <v>0</v>
      </c>
      <c r="AX27" s="13">
        <f t="shared" si="2"/>
        <v>1316.4966000000002</v>
      </c>
      <c r="AY27" s="13">
        <f t="shared" si="2"/>
        <v>9976.594000000001</v>
      </c>
      <c r="AZ27" s="13">
        <f t="shared" si="2"/>
        <v>330.55709999999999</v>
      </c>
    </row>
    <row r="28" spans="2:52" x14ac:dyDescent="0.3">
      <c r="B28">
        <v>11</v>
      </c>
      <c r="C28" s="13">
        <f>'time period'!AD27*'Factoring table'!$D$9</f>
        <v>1488.8700000000001</v>
      </c>
      <c r="D28" s="13">
        <f>'time period'!AE27*'Factoring table'!$D$9</f>
        <v>3.1455000000000002</v>
      </c>
      <c r="E28" s="13">
        <f>'time period'!AF27*'Factoring table'!$D$9</f>
        <v>0</v>
      </c>
      <c r="F28" s="13">
        <f>'time period'!AG27*'Factoring table'!$D$9</f>
        <v>0</v>
      </c>
      <c r="G28" s="13">
        <f>'time period'!AH27*'Factoring table'!$D$9</f>
        <v>0</v>
      </c>
      <c r="H28" s="13">
        <f>'time period'!AI27*'Factoring table'!$D$9</f>
        <v>0.20970000000000003</v>
      </c>
      <c r="I28" s="13">
        <f>'time period'!AJ27*'Factoring table'!$D$9</f>
        <v>0.20970000000000003</v>
      </c>
      <c r="J28" s="13">
        <f>'time period'!AK27*'Factoring table'!$D$9</f>
        <v>2.9358</v>
      </c>
      <c r="K28" s="13">
        <f>'time period'!AL27*'Factoring table'!$D$9</f>
        <v>7869.8312999999998</v>
      </c>
      <c r="L28" s="13">
        <f>'time period'!AM27*'Factoring table'!$D$9</f>
        <v>32.713200000000001</v>
      </c>
      <c r="M28" s="13">
        <f>'time period'!AN27*'Factoring table'!$D$9</f>
        <v>4288.7844000000005</v>
      </c>
      <c r="O28">
        <v>11</v>
      </c>
      <c r="P28" s="13">
        <f>'time period'!AD27*'Factoring table'!$D$10</f>
        <v>165.43000000000004</v>
      </c>
      <c r="Q28" s="13">
        <f>'time period'!AE27*'Factoring table'!$D$10</f>
        <v>0.34950000000000003</v>
      </c>
      <c r="R28" s="13">
        <f>'time period'!AF27*'Factoring table'!$D$10</f>
        <v>0</v>
      </c>
      <c r="S28" s="13">
        <f>'time period'!AG27*'Factoring table'!$D$10</f>
        <v>0</v>
      </c>
      <c r="T28" s="13">
        <f>'time period'!AH27*'Factoring table'!$D$10</f>
        <v>0</v>
      </c>
      <c r="U28" s="13">
        <f>'time period'!AI27*'Factoring table'!$D$10</f>
        <v>2.3300000000000001E-2</v>
      </c>
      <c r="V28" s="13">
        <f>'time period'!AJ27*'Factoring table'!$D$10</f>
        <v>2.3300000000000001E-2</v>
      </c>
      <c r="W28" s="13">
        <f>'time period'!AK27*'Factoring table'!$D$10</f>
        <v>0.32620000000000005</v>
      </c>
      <c r="X28" s="13">
        <f>'time period'!AL27*'Factoring table'!$D$10</f>
        <v>874.42570000000001</v>
      </c>
      <c r="Y28" s="13">
        <f>'time period'!AM27*'Factoring table'!$D$10</f>
        <v>3.6348000000000003</v>
      </c>
      <c r="Z28" s="13">
        <f>'time period'!AN27*'Factoring table'!$D$10</f>
        <v>476.53160000000008</v>
      </c>
      <c r="AB28">
        <v>11</v>
      </c>
      <c r="AC28" s="13">
        <v>3.0989000000000004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6.9900000000000004E-2</v>
      </c>
      <c r="AK28" s="13">
        <v>503.58290000000011</v>
      </c>
      <c r="AL28" s="13">
        <v>36.3247</v>
      </c>
      <c r="AM28" s="13">
        <v>476.53160000000008</v>
      </c>
      <c r="AO28">
        <v>11</v>
      </c>
      <c r="AP28" s="13">
        <f t="shared" si="2"/>
        <v>1491.9689000000001</v>
      </c>
      <c r="AQ28" s="13">
        <f t="shared" si="2"/>
        <v>3.1455000000000002</v>
      </c>
      <c r="AR28" s="13">
        <f t="shared" si="2"/>
        <v>0</v>
      </c>
      <c r="AS28" s="13">
        <f t="shared" si="2"/>
        <v>0</v>
      </c>
      <c r="AT28" s="13">
        <f t="shared" si="2"/>
        <v>0</v>
      </c>
      <c r="AU28" s="13">
        <f t="shared" si="2"/>
        <v>0.20970000000000003</v>
      </c>
      <c r="AV28" s="13">
        <f t="shared" si="2"/>
        <v>0.20970000000000003</v>
      </c>
      <c r="AW28" s="13">
        <f t="shared" si="2"/>
        <v>3.0057</v>
      </c>
      <c r="AX28" s="13">
        <f t="shared" si="2"/>
        <v>8373.4141999999993</v>
      </c>
      <c r="AY28" s="13">
        <f t="shared" si="2"/>
        <v>69.037900000000008</v>
      </c>
      <c r="AZ28" s="13">
        <f t="shared" si="2"/>
        <v>4765.3160000000007</v>
      </c>
    </row>
    <row r="31" spans="2:52" x14ac:dyDescent="0.3">
      <c r="B31" t="s">
        <v>14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O31" t="s">
        <v>14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8</v>
      </c>
      <c r="X31">
        <v>9</v>
      </c>
      <c r="Y31">
        <v>10</v>
      </c>
      <c r="Z31">
        <v>11</v>
      </c>
      <c r="AB31" t="s">
        <v>14</v>
      </c>
      <c r="AC31">
        <v>1</v>
      </c>
      <c r="AD31">
        <v>2</v>
      </c>
      <c r="AE31">
        <v>3</v>
      </c>
      <c r="AF31">
        <v>4</v>
      </c>
      <c r="AG31">
        <v>5</v>
      </c>
      <c r="AH31">
        <v>6</v>
      </c>
      <c r="AI31">
        <v>7</v>
      </c>
      <c r="AJ31">
        <v>8</v>
      </c>
      <c r="AK31">
        <v>9</v>
      </c>
      <c r="AL31">
        <v>10</v>
      </c>
      <c r="AM31">
        <v>11</v>
      </c>
      <c r="AO31" t="s">
        <v>14</v>
      </c>
      <c r="AP31">
        <v>1</v>
      </c>
      <c r="AQ31">
        <v>2</v>
      </c>
      <c r="AR31">
        <v>3</v>
      </c>
      <c r="AS31">
        <v>4</v>
      </c>
      <c r="AT31">
        <v>5</v>
      </c>
      <c r="AU31">
        <v>6</v>
      </c>
      <c r="AV31">
        <v>7</v>
      </c>
      <c r="AW31">
        <v>8</v>
      </c>
      <c r="AX31">
        <v>9</v>
      </c>
      <c r="AY31">
        <v>10</v>
      </c>
      <c r="AZ31">
        <v>11</v>
      </c>
    </row>
    <row r="32" spans="2:52" ht="15" thickBot="1" x14ac:dyDescent="0.35">
      <c r="B32">
        <v>1</v>
      </c>
      <c r="C32" s="13">
        <f>'time period'!AD31*'Factoring table'!$F$9</f>
        <v>379268.08200000005</v>
      </c>
      <c r="D32" s="13">
        <f>'time period'!AE31*'Factoring table'!$F$9</f>
        <v>8349.4170000000013</v>
      </c>
      <c r="E32" s="13">
        <f>'time period'!AF31*'Factoring table'!$F$9</f>
        <v>1.3680000000000001</v>
      </c>
      <c r="F32" s="13">
        <f>'time period'!AG31*'Factoring table'!$F$9</f>
        <v>58.824000000000005</v>
      </c>
      <c r="G32" s="13">
        <f>'time period'!AH31*'Factoring table'!$F$9</f>
        <v>1.1970000000000001</v>
      </c>
      <c r="H32" s="13">
        <f>'time period'!AI31*'Factoring table'!$F$9</f>
        <v>202.29300000000001</v>
      </c>
      <c r="I32" s="13">
        <f>'time period'!AJ31*'Factoring table'!$F$9</f>
        <v>0.68400000000000005</v>
      </c>
      <c r="J32" s="13">
        <f>'time period'!AK31*'Factoring table'!$F$9</f>
        <v>45.144000000000005</v>
      </c>
      <c r="K32" s="13">
        <f>'time period'!AL31*'Factoring table'!$F$9</f>
        <v>4.9590000000000005</v>
      </c>
      <c r="L32" s="13">
        <f>'time period'!AM31*'Factoring table'!$F$9</f>
        <v>0.17100000000000001</v>
      </c>
      <c r="M32" s="13">
        <f>'time period'!AN31*'Factoring table'!$F$9</f>
        <v>22.743000000000002</v>
      </c>
      <c r="O32">
        <v>1</v>
      </c>
      <c r="P32" s="13">
        <f>'time period'!AD31*'Factoring table'!$F$10</f>
        <v>379268.08200000005</v>
      </c>
      <c r="Q32" s="13">
        <f>'time period'!AE31*'Factoring table'!$F$10</f>
        <v>8349.4170000000013</v>
      </c>
      <c r="R32" s="13">
        <f>'time period'!AF31*'Factoring table'!$F$10</f>
        <v>1.3680000000000001</v>
      </c>
      <c r="S32" s="13">
        <f>'time period'!AG31*'Factoring table'!$F$10</f>
        <v>58.824000000000005</v>
      </c>
      <c r="T32" s="13">
        <f>'time period'!AH31*'Factoring table'!$F$10</f>
        <v>1.1970000000000001</v>
      </c>
      <c r="U32" s="13">
        <f>'time period'!AI31*'Factoring table'!$F$10</f>
        <v>202.29300000000001</v>
      </c>
      <c r="V32" s="13">
        <f>'time period'!AJ31*'Factoring table'!$F$10</f>
        <v>0.68400000000000005</v>
      </c>
      <c r="W32" s="13">
        <f>'time period'!AK31*'Factoring table'!$F$10</f>
        <v>45.144000000000005</v>
      </c>
      <c r="X32" s="13">
        <f>'time period'!AL31*'Factoring table'!$F$10</f>
        <v>4.9590000000000005</v>
      </c>
      <c r="Y32" s="13">
        <f>'time period'!AM31*'Factoring table'!$F$10</f>
        <v>0.17100000000000001</v>
      </c>
      <c r="Z32" s="13">
        <f>'time period'!AN31*'Factoring table'!$F$10</f>
        <v>22.743000000000002</v>
      </c>
      <c r="AB32">
        <v>1</v>
      </c>
      <c r="AC32" s="13">
        <f t="array" ref="AC32:AM42">TRANSPOSE(P32:Z42)</f>
        <v>379268.08200000005</v>
      </c>
      <c r="AD32" s="13">
        <v>913.48200000000008</v>
      </c>
      <c r="AE32" s="13">
        <v>2.7360000000000002</v>
      </c>
      <c r="AF32" s="13">
        <v>20.349</v>
      </c>
      <c r="AG32" s="13">
        <v>13.509</v>
      </c>
      <c r="AH32" s="13">
        <v>0.68400000000000005</v>
      </c>
      <c r="AI32" s="13">
        <v>0.51300000000000001</v>
      </c>
      <c r="AJ32" s="13">
        <v>961.53300000000013</v>
      </c>
      <c r="AK32" s="13">
        <v>1053.873</v>
      </c>
      <c r="AL32" s="13">
        <v>4.1040000000000001</v>
      </c>
      <c r="AM32" s="13">
        <v>1214.1000000000001</v>
      </c>
      <c r="AO32">
        <v>1</v>
      </c>
      <c r="AP32" s="13">
        <f t="shared" ref="AP32:AZ42" si="3">AC32+C32</f>
        <v>758536.16400000011</v>
      </c>
      <c r="AQ32" s="13">
        <f t="shared" si="3"/>
        <v>9262.8990000000013</v>
      </c>
      <c r="AR32" s="13">
        <f t="shared" si="3"/>
        <v>4.1040000000000001</v>
      </c>
      <c r="AS32" s="13">
        <f t="shared" si="3"/>
        <v>79.173000000000002</v>
      </c>
      <c r="AT32" s="13">
        <f t="shared" si="3"/>
        <v>14.706</v>
      </c>
      <c r="AU32" s="13">
        <f t="shared" si="3"/>
        <v>202.977</v>
      </c>
      <c r="AV32" s="13">
        <f t="shared" si="3"/>
        <v>1.1970000000000001</v>
      </c>
      <c r="AW32" s="13">
        <f t="shared" si="3"/>
        <v>1006.6770000000001</v>
      </c>
      <c r="AX32" s="13">
        <f t="shared" si="3"/>
        <v>1058.8320000000001</v>
      </c>
      <c r="AY32" s="13">
        <f t="shared" si="3"/>
        <v>4.2750000000000004</v>
      </c>
      <c r="AZ32" s="13">
        <f t="shared" si="3"/>
        <v>1236.8430000000001</v>
      </c>
    </row>
    <row r="33" spans="2:52" ht="15" thickBot="1" x14ac:dyDescent="0.35">
      <c r="B33" s="12">
        <v>2</v>
      </c>
      <c r="C33" s="13">
        <f>'time period'!AD32*'Factoring table'!$F$9</f>
        <v>913.48200000000008</v>
      </c>
      <c r="D33" s="13">
        <f>'time period'!AE32*'Factoring table'!$F$9</f>
        <v>60713.379000000008</v>
      </c>
      <c r="E33" s="13">
        <f>'time period'!AF32*'Factoring table'!$F$9</f>
        <v>4.7880000000000003</v>
      </c>
      <c r="F33" s="13">
        <f>'time period'!AG32*'Factoring table'!$F$9</f>
        <v>5521.59</v>
      </c>
      <c r="G33" s="13">
        <f>'time period'!AH32*'Factoring table'!$F$9</f>
        <v>5.4720000000000004</v>
      </c>
      <c r="H33" s="13">
        <f>'time period'!AI32*'Factoring table'!$F$9</f>
        <v>209.47500000000002</v>
      </c>
      <c r="I33" s="13">
        <f>'time period'!AJ32*'Factoring table'!$F$9</f>
        <v>9.918000000000001</v>
      </c>
      <c r="J33" s="13">
        <f>'time period'!AK32*'Factoring table'!$F$9</f>
        <v>109.611</v>
      </c>
      <c r="K33" s="13">
        <f>'time period'!AL32*'Factoring table'!$F$9</f>
        <v>0.17100000000000001</v>
      </c>
      <c r="L33" s="13">
        <f>'time period'!AM32*'Factoring table'!$F$9</f>
        <v>0</v>
      </c>
      <c r="M33" s="13">
        <f>'time period'!AN32*'Factoring table'!$F$9</f>
        <v>0</v>
      </c>
      <c r="O33" s="12">
        <v>2</v>
      </c>
      <c r="P33" s="13">
        <f>'time period'!AD32*'Factoring table'!$F$10</f>
        <v>913.48200000000008</v>
      </c>
      <c r="Q33" s="13">
        <f>'time period'!AE32*'Factoring table'!$F$10</f>
        <v>60713.379000000008</v>
      </c>
      <c r="R33" s="13">
        <f>'time period'!AF32*'Factoring table'!$F$10</f>
        <v>4.7880000000000003</v>
      </c>
      <c r="S33" s="13">
        <f>'time period'!AG32*'Factoring table'!$F$10</f>
        <v>5521.59</v>
      </c>
      <c r="T33" s="13">
        <f>'time period'!AH32*'Factoring table'!$F$10</f>
        <v>5.4720000000000004</v>
      </c>
      <c r="U33" s="13">
        <f>'time period'!AI32*'Factoring table'!$F$10</f>
        <v>209.47500000000002</v>
      </c>
      <c r="V33" s="13">
        <f>'time period'!AJ32*'Factoring table'!$F$10</f>
        <v>9.918000000000001</v>
      </c>
      <c r="W33" s="13">
        <f>'time period'!AK32*'Factoring table'!$F$10</f>
        <v>109.611</v>
      </c>
      <c r="X33" s="13">
        <f>'time period'!AL32*'Factoring table'!$F$10</f>
        <v>0.17100000000000001</v>
      </c>
      <c r="Y33" s="13">
        <f>'time period'!AM32*'Factoring table'!$F$10</f>
        <v>0</v>
      </c>
      <c r="Z33" s="13">
        <f>'time period'!AN32*'Factoring table'!$F$10</f>
        <v>0</v>
      </c>
      <c r="AB33" s="12">
        <v>2</v>
      </c>
      <c r="AC33" s="13">
        <v>8349.4170000000013</v>
      </c>
      <c r="AD33" s="13">
        <v>60713.379000000008</v>
      </c>
      <c r="AE33" s="13">
        <v>373.97700000000003</v>
      </c>
      <c r="AF33" s="13">
        <v>14059.107000000002</v>
      </c>
      <c r="AG33" s="13">
        <v>905.44500000000005</v>
      </c>
      <c r="AH33" s="13">
        <v>7.1820000000000004</v>
      </c>
      <c r="AI33" s="13">
        <v>55.404000000000003</v>
      </c>
      <c r="AJ33" s="13">
        <v>10522.827000000001</v>
      </c>
      <c r="AK33" s="13">
        <v>1288.3140000000001</v>
      </c>
      <c r="AL33" s="13">
        <v>0.17100000000000001</v>
      </c>
      <c r="AM33" s="13">
        <v>2.5650000000000004</v>
      </c>
      <c r="AO33" s="12">
        <v>2</v>
      </c>
      <c r="AP33" s="13">
        <f t="shared" si="3"/>
        <v>9262.8990000000013</v>
      </c>
      <c r="AQ33" s="13">
        <f t="shared" si="3"/>
        <v>121426.75800000002</v>
      </c>
      <c r="AR33" s="13">
        <f t="shared" si="3"/>
        <v>378.76500000000004</v>
      </c>
      <c r="AS33" s="13">
        <f t="shared" si="3"/>
        <v>19580.697</v>
      </c>
      <c r="AT33" s="13">
        <f t="shared" si="3"/>
        <v>910.91700000000003</v>
      </c>
      <c r="AU33" s="13">
        <f t="shared" si="3"/>
        <v>216.65700000000001</v>
      </c>
      <c r="AV33" s="13">
        <f t="shared" si="3"/>
        <v>65.322000000000003</v>
      </c>
      <c r="AW33" s="13">
        <f t="shared" si="3"/>
        <v>10632.438000000002</v>
      </c>
      <c r="AX33" s="13">
        <f t="shared" si="3"/>
        <v>1288.4850000000001</v>
      </c>
      <c r="AY33" s="13">
        <f t="shared" si="3"/>
        <v>0.17100000000000001</v>
      </c>
      <c r="AZ33" s="13">
        <f t="shared" si="3"/>
        <v>2.5650000000000004</v>
      </c>
    </row>
    <row r="34" spans="2:52" x14ac:dyDescent="0.3">
      <c r="B34">
        <v>3</v>
      </c>
      <c r="C34" s="13">
        <f>'time period'!AD33*'Factoring table'!$F$9</f>
        <v>2.7360000000000002</v>
      </c>
      <c r="D34" s="13">
        <f>'time period'!AE33*'Factoring table'!$F$9</f>
        <v>373.97700000000003</v>
      </c>
      <c r="E34" s="13">
        <f>'time period'!AF33*'Factoring table'!$F$9</f>
        <v>1962.3960000000002</v>
      </c>
      <c r="F34" s="13">
        <f>'time period'!AG33*'Factoring table'!$F$9</f>
        <v>41.382000000000005</v>
      </c>
      <c r="G34" s="13">
        <f>'time period'!AH33*'Factoring table'!$F$9</f>
        <v>2033.5320000000002</v>
      </c>
      <c r="H34" s="13">
        <f>'time period'!AI33*'Factoring table'!$F$9</f>
        <v>0</v>
      </c>
      <c r="I34" s="13">
        <f>'time period'!AJ33*'Factoring table'!$F$9</f>
        <v>0</v>
      </c>
      <c r="J34" s="13">
        <f>'time period'!AK33*'Factoring table'!$F$9</f>
        <v>625.34700000000009</v>
      </c>
      <c r="K34" s="13">
        <f>'time period'!AL33*'Factoring table'!$F$9</f>
        <v>0</v>
      </c>
      <c r="L34" s="13">
        <f>'time period'!AM33*'Factoring table'!$F$9</f>
        <v>0</v>
      </c>
      <c r="M34" s="13">
        <f>'time period'!AN33*'Factoring table'!$F$9</f>
        <v>0</v>
      </c>
      <c r="O34">
        <v>3</v>
      </c>
      <c r="P34" s="13">
        <f>'time period'!AD33*'Factoring table'!$F$10</f>
        <v>2.7360000000000002</v>
      </c>
      <c r="Q34" s="13">
        <f>'time period'!AE33*'Factoring table'!$F$10</f>
        <v>373.97700000000003</v>
      </c>
      <c r="R34" s="13">
        <f>'time period'!AF33*'Factoring table'!$F$10</f>
        <v>1962.3960000000002</v>
      </c>
      <c r="S34" s="13">
        <f>'time period'!AG33*'Factoring table'!$F$10</f>
        <v>41.382000000000005</v>
      </c>
      <c r="T34" s="13">
        <f>'time period'!AH33*'Factoring table'!$F$10</f>
        <v>2033.5320000000002</v>
      </c>
      <c r="U34" s="13">
        <f>'time period'!AI33*'Factoring table'!$F$10</f>
        <v>0</v>
      </c>
      <c r="V34" s="13">
        <f>'time period'!AJ33*'Factoring table'!$F$10</f>
        <v>0</v>
      </c>
      <c r="W34" s="13">
        <f>'time period'!AK33*'Factoring table'!$F$10</f>
        <v>625.34700000000009</v>
      </c>
      <c r="X34" s="13">
        <f>'time period'!AL33*'Factoring table'!$F$10</f>
        <v>0</v>
      </c>
      <c r="Y34" s="13">
        <f>'time period'!AM33*'Factoring table'!$F$10</f>
        <v>0</v>
      </c>
      <c r="Z34" s="13">
        <f>'time period'!AN33*'Factoring table'!$F$10</f>
        <v>0</v>
      </c>
      <c r="AB34">
        <v>3</v>
      </c>
      <c r="AC34" s="13">
        <v>1.3680000000000001</v>
      </c>
      <c r="AD34" s="13">
        <v>4.7880000000000003</v>
      </c>
      <c r="AE34" s="13">
        <v>1962.3960000000002</v>
      </c>
      <c r="AF34" s="13">
        <v>1.026</v>
      </c>
      <c r="AG34" s="13">
        <v>4043.6370000000002</v>
      </c>
      <c r="AH34" s="13">
        <v>0.17100000000000001</v>
      </c>
      <c r="AI34" s="13">
        <v>0</v>
      </c>
      <c r="AJ34" s="13">
        <v>1510.1010000000001</v>
      </c>
      <c r="AK34" s="13">
        <v>7.8660000000000005</v>
      </c>
      <c r="AL34" s="13">
        <v>0</v>
      </c>
      <c r="AM34" s="13">
        <v>0</v>
      </c>
      <c r="AO34">
        <v>3</v>
      </c>
      <c r="AP34" s="13">
        <f t="shared" si="3"/>
        <v>4.1040000000000001</v>
      </c>
      <c r="AQ34" s="13">
        <f t="shared" si="3"/>
        <v>378.76500000000004</v>
      </c>
      <c r="AR34" s="13">
        <f t="shared" si="3"/>
        <v>3924.7920000000004</v>
      </c>
      <c r="AS34" s="13">
        <f t="shared" si="3"/>
        <v>42.408000000000008</v>
      </c>
      <c r="AT34" s="13">
        <f t="shared" si="3"/>
        <v>6077.1689999999999</v>
      </c>
      <c r="AU34" s="13">
        <f t="shared" si="3"/>
        <v>0.17100000000000001</v>
      </c>
      <c r="AV34" s="13">
        <f t="shared" si="3"/>
        <v>0</v>
      </c>
      <c r="AW34" s="13">
        <f t="shared" si="3"/>
        <v>2135.4480000000003</v>
      </c>
      <c r="AX34" s="13">
        <f t="shared" si="3"/>
        <v>7.8660000000000005</v>
      </c>
      <c r="AY34" s="13">
        <f t="shared" si="3"/>
        <v>0</v>
      </c>
      <c r="AZ34" s="13">
        <f t="shared" si="3"/>
        <v>0</v>
      </c>
    </row>
    <row r="35" spans="2:52" x14ac:dyDescent="0.3">
      <c r="B35">
        <v>4</v>
      </c>
      <c r="C35" s="13">
        <f>'time period'!AD34*'Factoring table'!$F$9</f>
        <v>20.349</v>
      </c>
      <c r="D35" s="13">
        <f>'time period'!AE34*'Factoring table'!$F$9</f>
        <v>14059.107000000002</v>
      </c>
      <c r="E35" s="13">
        <f>'time period'!AF34*'Factoring table'!$F$9</f>
        <v>1.026</v>
      </c>
      <c r="F35" s="13">
        <f>'time period'!AG34*'Factoring table'!$F$9</f>
        <v>11450.844000000001</v>
      </c>
      <c r="G35" s="13">
        <f>'time period'!AH34*'Factoring table'!$F$9</f>
        <v>25.308000000000003</v>
      </c>
      <c r="H35" s="13">
        <f>'time period'!AI34*'Factoring table'!$F$9</f>
        <v>149.11200000000002</v>
      </c>
      <c r="I35" s="13">
        <f>'time period'!AJ34*'Factoring table'!$F$9</f>
        <v>9192.2759999999998</v>
      </c>
      <c r="J35" s="13">
        <f>'time period'!AK34*'Factoring table'!$F$9</f>
        <v>1.8810000000000002</v>
      </c>
      <c r="K35" s="13">
        <f>'time period'!AL34*'Factoring table'!$F$9</f>
        <v>0</v>
      </c>
      <c r="L35" s="13">
        <f>'time period'!AM34*'Factoring table'!$F$9</f>
        <v>0</v>
      </c>
      <c r="M35" s="13">
        <f>'time period'!AN34*'Factoring table'!$F$9</f>
        <v>0</v>
      </c>
      <c r="O35">
        <v>4</v>
      </c>
      <c r="P35" s="13">
        <f>'time period'!AD34*'Factoring table'!$F$10</f>
        <v>20.349</v>
      </c>
      <c r="Q35" s="13">
        <f>'time period'!AE34*'Factoring table'!$F$10</f>
        <v>14059.107000000002</v>
      </c>
      <c r="R35" s="13">
        <f>'time period'!AF34*'Factoring table'!$F$10</f>
        <v>1.026</v>
      </c>
      <c r="S35" s="13">
        <f>'time period'!AG34*'Factoring table'!$F$10</f>
        <v>11450.844000000001</v>
      </c>
      <c r="T35" s="13">
        <f>'time period'!AH34*'Factoring table'!$F$10</f>
        <v>25.308000000000003</v>
      </c>
      <c r="U35" s="13">
        <f>'time period'!AI34*'Factoring table'!$F$10</f>
        <v>149.11200000000002</v>
      </c>
      <c r="V35" s="13">
        <f>'time period'!AJ34*'Factoring table'!$F$10</f>
        <v>9192.2759999999998</v>
      </c>
      <c r="W35" s="13">
        <f>'time period'!AK34*'Factoring table'!$F$10</f>
        <v>1.8810000000000002</v>
      </c>
      <c r="X35" s="13">
        <f>'time period'!AL34*'Factoring table'!$F$10</f>
        <v>0</v>
      </c>
      <c r="Y35" s="13">
        <f>'time period'!AM34*'Factoring table'!$F$10</f>
        <v>0</v>
      </c>
      <c r="Z35" s="13">
        <f>'time period'!AN34*'Factoring table'!$F$10</f>
        <v>0</v>
      </c>
      <c r="AB35">
        <v>4</v>
      </c>
      <c r="AC35" s="13">
        <v>58.824000000000005</v>
      </c>
      <c r="AD35" s="13">
        <v>5521.59</v>
      </c>
      <c r="AE35" s="13">
        <v>41.382000000000005</v>
      </c>
      <c r="AF35" s="13">
        <v>11450.844000000001</v>
      </c>
      <c r="AG35" s="13">
        <v>944.43300000000011</v>
      </c>
      <c r="AH35" s="13">
        <v>2.3940000000000001</v>
      </c>
      <c r="AI35" s="13">
        <v>14313.042000000001</v>
      </c>
      <c r="AJ35" s="13">
        <v>53.181000000000004</v>
      </c>
      <c r="AK35" s="13">
        <v>22.059000000000001</v>
      </c>
      <c r="AL35" s="13">
        <v>0</v>
      </c>
      <c r="AM35" s="13">
        <v>0</v>
      </c>
      <c r="AO35">
        <v>4</v>
      </c>
      <c r="AP35" s="13">
        <f t="shared" si="3"/>
        <v>79.173000000000002</v>
      </c>
      <c r="AQ35" s="13">
        <f t="shared" si="3"/>
        <v>19580.697</v>
      </c>
      <c r="AR35" s="13">
        <f t="shared" si="3"/>
        <v>42.408000000000008</v>
      </c>
      <c r="AS35" s="13">
        <f t="shared" si="3"/>
        <v>22901.688000000002</v>
      </c>
      <c r="AT35" s="13">
        <f t="shared" si="3"/>
        <v>969.7410000000001</v>
      </c>
      <c r="AU35" s="13">
        <f t="shared" si="3"/>
        <v>151.50600000000003</v>
      </c>
      <c r="AV35" s="13">
        <f t="shared" si="3"/>
        <v>23505.317999999999</v>
      </c>
      <c r="AW35" s="13">
        <f t="shared" si="3"/>
        <v>55.062000000000005</v>
      </c>
      <c r="AX35" s="13">
        <f t="shared" si="3"/>
        <v>22.059000000000001</v>
      </c>
      <c r="AY35" s="13">
        <f t="shared" si="3"/>
        <v>0</v>
      </c>
      <c r="AZ35" s="13">
        <f t="shared" si="3"/>
        <v>0</v>
      </c>
    </row>
    <row r="36" spans="2:52" x14ac:dyDescent="0.3">
      <c r="B36">
        <v>5</v>
      </c>
      <c r="C36" s="13">
        <f>'time period'!AD35*'Factoring table'!$F$9</f>
        <v>13.509</v>
      </c>
      <c r="D36" s="13">
        <f>'time period'!AE35*'Factoring table'!$F$9</f>
        <v>905.44500000000005</v>
      </c>
      <c r="E36" s="13">
        <f>'time period'!AF35*'Factoring table'!$F$9</f>
        <v>4043.6370000000002</v>
      </c>
      <c r="F36" s="13">
        <f>'time period'!AG35*'Factoring table'!$F$9</f>
        <v>944.43300000000011</v>
      </c>
      <c r="G36" s="13">
        <f>'time period'!AH35*'Factoring table'!$F$9</f>
        <v>1510.2720000000002</v>
      </c>
      <c r="H36" s="13">
        <f>'time period'!AI35*'Factoring table'!$F$9</f>
        <v>1.026</v>
      </c>
      <c r="I36" s="13">
        <f>'time period'!AJ35*'Factoring table'!$F$9</f>
        <v>1.026</v>
      </c>
      <c r="J36" s="13">
        <f>'time period'!AK35*'Factoring table'!$F$9</f>
        <v>579.69000000000005</v>
      </c>
      <c r="K36" s="13">
        <f>'time period'!AL35*'Factoring table'!$F$9</f>
        <v>0.17100000000000001</v>
      </c>
      <c r="L36" s="13">
        <f>'time period'!AM35*'Factoring table'!$F$9</f>
        <v>0</v>
      </c>
      <c r="M36" s="13">
        <f>'time period'!AN35*'Factoring table'!$F$9</f>
        <v>0</v>
      </c>
      <c r="O36">
        <v>5</v>
      </c>
      <c r="P36" s="13">
        <f>'time period'!AD35*'Factoring table'!$F$10</f>
        <v>13.509</v>
      </c>
      <c r="Q36" s="13">
        <f>'time period'!AE35*'Factoring table'!$F$10</f>
        <v>905.44500000000005</v>
      </c>
      <c r="R36" s="13">
        <f>'time period'!AF35*'Factoring table'!$F$10</f>
        <v>4043.6370000000002</v>
      </c>
      <c r="S36" s="13">
        <f>'time period'!AG35*'Factoring table'!$F$10</f>
        <v>944.43300000000011</v>
      </c>
      <c r="T36" s="13">
        <f>'time period'!AH35*'Factoring table'!$F$10</f>
        <v>1510.2720000000002</v>
      </c>
      <c r="U36" s="13">
        <f>'time period'!AI35*'Factoring table'!$F$10</f>
        <v>1.026</v>
      </c>
      <c r="V36" s="13">
        <f>'time period'!AJ35*'Factoring table'!$F$10</f>
        <v>1.026</v>
      </c>
      <c r="W36" s="13">
        <f>'time period'!AK35*'Factoring table'!$F$10</f>
        <v>579.69000000000005</v>
      </c>
      <c r="X36" s="13">
        <f>'time period'!AL35*'Factoring table'!$F$10</f>
        <v>0.17100000000000001</v>
      </c>
      <c r="Y36" s="13">
        <f>'time period'!AM35*'Factoring table'!$F$10</f>
        <v>0</v>
      </c>
      <c r="Z36" s="13">
        <f>'time period'!AN35*'Factoring table'!$F$10</f>
        <v>0</v>
      </c>
      <c r="AB36">
        <v>5</v>
      </c>
      <c r="AC36" s="13">
        <v>1.1970000000000001</v>
      </c>
      <c r="AD36" s="13">
        <v>5.4720000000000004</v>
      </c>
      <c r="AE36" s="13">
        <v>2033.5320000000002</v>
      </c>
      <c r="AF36" s="13">
        <v>25.308000000000003</v>
      </c>
      <c r="AG36" s="13">
        <v>1510.2720000000002</v>
      </c>
      <c r="AH36" s="13">
        <v>0</v>
      </c>
      <c r="AI36" s="13">
        <v>0</v>
      </c>
      <c r="AJ36" s="13">
        <v>319.25700000000001</v>
      </c>
      <c r="AK36" s="13">
        <v>0.17100000000000001</v>
      </c>
      <c r="AL36" s="13">
        <v>0</v>
      </c>
      <c r="AM36" s="13">
        <v>0</v>
      </c>
      <c r="AO36">
        <v>5</v>
      </c>
      <c r="AP36" s="13">
        <f t="shared" si="3"/>
        <v>14.706</v>
      </c>
      <c r="AQ36" s="13">
        <f t="shared" si="3"/>
        <v>910.91700000000003</v>
      </c>
      <c r="AR36" s="13">
        <f t="shared" si="3"/>
        <v>6077.1689999999999</v>
      </c>
      <c r="AS36" s="13">
        <f t="shared" si="3"/>
        <v>969.7410000000001</v>
      </c>
      <c r="AT36" s="13">
        <f t="shared" si="3"/>
        <v>3020.5440000000003</v>
      </c>
      <c r="AU36" s="13">
        <f t="shared" si="3"/>
        <v>1.026</v>
      </c>
      <c r="AV36" s="13">
        <f t="shared" si="3"/>
        <v>1.026</v>
      </c>
      <c r="AW36" s="13">
        <f t="shared" si="3"/>
        <v>898.94700000000012</v>
      </c>
      <c r="AX36" s="13">
        <f t="shared" si="3"/>
        <v>0.34200000000000003</v>
      </c>
      <c r="AY36" s="13">
        <f t="shared" si="3"/>
        <v>0</v>
      </c>
      <c r="AZ36" s="13">
        <f t="shared" si="3"/>
        <v>0</v>
      </c>
    </row>
    <row r="37" spans="2:52" x14ac:dyDescent="0.3">
      <c r="B37">
        <v>6</v>
      </c>
      <c r="C37" s="13">
        <f>'time period'!AD36*'Factoring table'!$F$9</f>
        <v>0.68400000000000005</v>
      </c>
      <c r="D37" s="13">
        <f>'time period'!AE36*'Factoring table'!$F$9</f>
        <v>7.1820000000000004</v>
      </c>
      <c r="E37" s="13">
        <f>'time period'!AF36*'Factoring table'!$F$9</f>
        <v>0.17100000000000001</v>
      </c>
      <c r="F37" s="13">
        <f>'time period'!AG36*'Factoring table'!$F$9</f>
        <v>2.3940000000000001</v>
      </c>
      <c r="G37" s="13">
        <f>'time period'!AH36*'Factoring table'!$F$9</f>
        <v>0</v>
      </c>
      <c r="H37" s="13">
        <f>'time period'!AI36*'Factoring table'!$F$9</f>
        <v>48524.157000000007</v>
      </c>
      <c r="I37" s="13">
        <f>'time period'!AJ36*'Factoring table'!$F$9</f>
        <v>21.546000000000003</v>
      </c>
      <c r="J37" s="13">
        <f>'time period'!AK36*'Factoring table'!$F$9</f>
        <v>0</v>
      </c>
      <c r="K37" s="13">
        <f>'time period'!AL36*'Factoring table'!$F$9</f>
        <v>0</v>
      </c>
      <c r="L37" s="13">
        <f>'time period'!AM36*'Factoring table'!$F$9</f>
        <v>0</v>
      </c>
      <c r="M37" s="13">
        <f>'time period'!AN36*'Factoring table'!$F$9</f>
        <v>0</v>
      </c>
      <c r="O37">
        <v>6</v>
      </c>
      <c r="P37" s="13">
        <f>'time period'!AD36*'Factoring table'!$F$10</f>
        <v>0.68400000000000005</v>
      </c>
      <c r="Q37" s="13">
        <f>'time period'!AE36*'Factoring table'!$F$10</f>
        <v>7.1820000000000004</v>
      </c>
      <c r="R37" s="13">
        <f>'time period'!AF36*'Factoring table'!$F$10</f>
        <v>0.17100000000000001</v>
      </c>
      <c r="S37" s="13">
        <f>'time period'!AG36*'Factoring table'!$F$10</f>
        <v>2.3940000000000001</v>
      </c>
      <c r="T37" s="13">
        <f>'time period'!AH36*'Factoring table'!$F$10</f>
        <v>0</v>
      </c>
      <c r="U37" s="13">
        <f>'time period'!AI36*'Factoring table'!$F$10</f>
        <v>48524.157000000007</v>
      </c>
      <c r="V37" s="13">
        <f>'time period'!AJ36*'Factoring table'!$F$10</f>
        <v>21.546000000000003</v>
      </c>
      <c r="W37" s="13">
        <f>'time period'!AK36*'Factoring table'!$F$10</f>
        <v>0</v>
      </c>
      <c r="X37" s="13">
        <f>'time period'!AL36*'Factoring table'!$F$10</f>
        <v>0</v>
      </c>
      <c r="Y37" s="13">
        <f>'time period'!AM36*'Factoring table'!$F$10</f>
        <v>0</v>
      </c>
      <c r="Z37" s="13">
        <f>'time period'!AN36*'Factoring table'!$F$10</f>
        <v>0</v>
      </c>
      <c r="AB37">
        <v>6</v>
      </c>
      <c r="AC37" s="13">
        <v>202.29300000000001</v>
      </c>
      <c r="AD37" s="13">
        <v>209.47500000000002</v>
      </c>
      <c r="AE37" s="13">
        <v>0</v>
      </c>
      <c r="AF37" s="13">
        <v>149.11200000000002</v>
      </c>
      <c r="AG37" s="13">
        <v>1.026</v>
      </c>
      <c r="AH37" s="13">
        <v>48524.157000000007</v>
      </c>
      <c r="AI37" s="13">
        <v>2528.4060000000004</v>
      </c>
      <c r="AJ37" s="13">
        <v>9.7469999999999999</v>
      </c>
      <c r="AK37" s="13">
        <v>25.821000000000002</v>
      </c>
      <c r="AL37" s="13">
        <v>0</v>
      </c>
      <c r="AM37" s="13">
        <v>0.17100000000000001</v>
      </c>
      <c r="AO37">
        <v>6</v>
      </c>
      <c r="AP37" s="13">
        <f t="shared" si="3"/>
        <v>202.977</v>
      </c>
      <c r="AQ37" s="13">
        <f t="shared" si="3"/>
        <v>216.65700000000001</v>
      </c>
      <c r="AR37" s="13">
        <f t="shared" si="3"/>
        <v>0.17100000000000001</v>
      </c>
      <c r="AS37" s="13">
        <f t="shared" si="3"/>
        <v>151.50600000000003</v>
      </c>
      <c r="AT37" s="13">
        <f t="shared" si="3"/>
        <v>1.026</v>
      </c>
      <c r="AU37" s="13">
        <f t="shared" si="3"/>
        <v>97048.314000000013</v>
      </c>
      <c r="AV37" s="13">
        <f t="shared" si="3"/>
        <v>2549.9520000000002</v>
      </c>
      <c r="AW37" s="13">
        <f t="shared" si="3"/>
        <v>9.7469999999999999</v>
      </c>
      <c r="AX37" s="13">
        <f t="shared" si="3"/>
        <v>25.821000000000002</v>
      </c>
      <c r="AY37" s="13">
        <f t="shared" si="3"/>
        <v>0</v>
      </c>
      <c r="AZ37" s="13">
        <f t="shared" si="3"/>
        <v>0.17100000000000001</v>
      </c>
    </row>
    <row r="38" spans="2:52" x14ac:dyDescent="0.3">
      <c r="B38">
        <v>7</v>
      </c>
      <c r="C38" s="13">
        <f>'time period'!AD37*'Factoring table'!$F$9</f>
        <v>0.51300000000000001</v>
      </c>
      <c r="D38" s="13">
        <f>'time period'!AE37*'Factoring table'!$F$9</f>
        <v>55.404000000000003</v>
      </c>
      <c r="E38" s="13">
        <f>'time period'!AF37*'Factoring table'!$F$9</f>
        <v>0</v>
      </c>
      <c r="F38" s="13">
        <f>'time period'!AG37*'Factoring table'!$F$9</f>
        <v>14313.042000000001</v>
      </c>
      <c r="G38" s="13">
        <f>'time period'!AH37*'Factoring table'!$F$9</f>
        <v>0</v>
      </c>
      <c r="H38" s="13">
        <f>'time period'!AI37*'Factoring table'!$F$9</f>
        <v>2528.4060000000004</v>
      </c>
      <c r="I38" s="13">
        <f>'time period'!AJ37*'Factoring table'!$F$9</f>
        <v>5137.3530000000001</v>
      </c>
      <c r="J38" s="13">
        <f>'time period'!AK37*'Factoring table'!$F$9</f>
        <v>0</v>
      </c>
      <c r="K38" s="13">
        <f>'time period'!AL37*'Factoring table'!$F$9</f>
        <v>0</v>
      </c>
      <c r="L38" s="13">
        <f>'time period'!AM37*'Factoring table'!$F$9</f>
        <v>0</v>
      </c>
      <c r="M38" s="13">
        <f>'time period'!AN37*'Factoring table'!$F$9</f>
        <v>0</v>
      </c>
      <c r="O38">
        <v>7</v>
      </c>
      <c r="P38" s="13">
        <f>'time period'!AD37*'Factoring table'!$F$10</f>
        <v>0.51300000000000001</v>
      </c>
      <c r="Q38" s="13">
        <f>'time period'!AE37*'Factoring table'!$F$10</f>
        <v>55.404000000000003</v>
      </c>
      <c r="R38" s="13">
        <f>'time period'!AF37*'Factoring table'!$F$10</f>
        <v>0</v>
      </c>
      <c r="S38" s="13">
        <f>'time period'!AG37*'Factoring table'!$F$10</f>
        <v>14313.042000000001</v>
      </c>
      <c r="T38" s="13">
        <f>'time period'!AH37*'Factoring table'!$F$10</f>
        <v>0</v>
      </c>
      <c r="U38" s="13">
        <f>'time period'!AI37*'Factoring table'!$F$10</f>
        <v>2528.4060000000004</v>
      </c>
      <c r="V38" s="13">
        <f>'time period'!AJ37*'Factoring table'!$F$10</f>
        <v>5137.3530000000001</v>
      </c>
      <c r="W38" s="13">
        <f>'time period'!AK37*'Factoring table'!$F$10</f>
        <v>0</v>
      </c>
      <c r="X38" s="13">
        <f>'time period'!AL37*'Factoring table'!$F$10</f>
        <v>0</v>
      </c>
      <c r="Y38" s="13">
        <f>'time period'!AM37*'Factoring table'!$F$10</f>
        <v>0</v>
      </c>
      <c r="Z38" s="13">
        <f>'time period'!AN37*'Factoring table'!$F$10</f>
        <v>0</v>
      </c>
      <c r="AB38">
        <v>7</v>
      </c>
      <c r="AC38" s="13">
        <v>0.68400000000000005</v>
      </c>
      <c r="AD38" s="13">
        <v>9.918000000000001</v>
      </c>
      <c r="AE38" s="13">
        <v>0</v>
      </c>
      <c r="AF38" s="13">
        <v>9192.2759999999998</v>
      </c>
      <c r="AG38" s="13">
        <v>1.026</v>
      </c>
      <c r="AH38" s="13">
        <v>21.546000000000003</v>
      </c>
      <c r="AI38" s="13">
        <v>5137.3530000000001</v>
      </c>
      <c r="AJ38" s="13">
        <v>0.51300000000000001</v>
      </c>
      <c r="AK38" s="13">
        <v>1.026</v>
      </c>
      <c r="AL38" s="13">
        <v>0</v>
      </c>
      <c r="AM38" s="13">
        <v>0.17100000000000001</v>
      </c>
      <c r="AO38">
        <v>7</v>
      </c>
      <c r="AP38" s="13">
        <f t="shared" si="3"/>
        <v>1.1970000000000001</v>
      </c>
      <c r="AQ38" s="13">
        <f t="shared" si="3"/>
        <v>65.322000000000003</v>
      </c>
      <c r="AR38" s="13">
        <f t="shared" si="3"/>
        <v>0</v>
      </c>
      <c r="AS38" s="13">
        <f t="shared" si="3"/>
        <v>23505.317999999999</v>
      </c>
      <c r="AT38" s="13">
        <f t="shared" si="3"/>
        <v>1.026</v>
      </c>
      <c r="AU38" s="13">
        <f t="shared" si="3"/>
        <v>2549.9520000000002</v>
      </c>
      <c r="AV38" s="13">
        <f t="shared" si="3"/>
        <v>10274.706</v>
      </c>
      <c r="AW38" s="13">
        <f t="shared" si="3"/>
        <v>0.51300000000000001</v>
      </c>
      <c r="AX38" s="13">
        <f t="shared" si="3"/>
        <v>1.026</v>
      </c>
      <c r="AY38" s="13">
        <f t="shared" si="3"/>
        <v>0</v>
      </c>
      <c r="AZ38" s="13">
        <f t="shared" si="3"/>
        <v>0.17100000000000001</v>
      </c>
    </row>
    <row r="39" spans="2:52" x14ac:dyDescent="0.3">
      <c r="B39">
        <v>8</v>
      </c>
      <c r="C39" s="13">
        <f>'time period'!AD38*'Factoring table'!$F$9</f>
        <v>961.53300000000013</v>
      </c>
      <c r="D39" s="13">
        <f>'time period'!AE38*'Factoring table'!$F$9</f>
        <v>10522.827000000001</v>
      </c>
      <c r="E39" s="13">
        <f>'time period'!AF38*'Factoring table'!$F$9</f>
        <v>1510.1010000000001</v>
      </c>
      <c r="F39" s="13">
        <f>'time period'!AG38*'Factoring table'!$F$9</f>
        <v>53.181000000000004</v>
      </c>
      <c r="G39" s="13">
        <f>'time period'!AH38*'Factoring table'!$F$9</f>
        <v>319.25700000000001</v>
      </c>
      <c r="H39" s="13">
        <f>'time period'!AI38*'Factoring table'!$F$9</f>
        <v>9.7469999999999999</v>
      </c>
      <c r="I39" s="13">
        <f>'time period'!AJ38*'Factoring table'!$F$9</f>
        <v>0.51300000000000001</v>
      </c>
      <c r="J39" s="13">
        <f>'time period'!AK38*'Factoring table'!$F$9</f>
        <v>31696.902000000002</v>
      </c>
      <c r="K39" s="13">
        <f>'time period'!AL38*'Factoring table'!$F$9</f>
        <v>2.2230000000000003</v>
      </c>
      <c r="L39" s="13">
        <f>'time period'!AM38*'Factoring table'!$F$9</f>
        <v>0</v>
      </c>
      <c r="M39" s="13">
        <f>'time period'!AN38*'Factoring table'!$F$9</f>
        <v>0.51300000000000001</v>
      </c>
      <c r="O39">
        <v>8</v>
      </c>
      <c r="P39" s="13">
        <f>'time period'!AD38*'Factoring table'!$F$10</f>
        <v>961.53300000000013</v>
      </c>
      <c r="Q39" s="13">
        <f>'time period'!AE38*'Factoring table'!$F$10</f>
        <v>10522.827000000001</v>
      </c>
      <c r="R39" s="13">
        <f>'time period'!AF38*'Factoring table'!$F$10</f>
        <v>1510.1010000000001</v>
      </c>
      <c r="S39" s="13">
        <f>'time period'!AG38*'Factoring table'!$F$10</f>
        <v>53.181000000000004</v>
      </c>
      <c r="T39" s="13">
        <f>'time period'!AH38*'Factoring table'!$F$10</f>
        <v>319.25700000000001</v>
      </c>
      <c r="U39" s="13">
        <f>'time period'!AI38*'Factoring table'!$F$10</f>
        <v>9.7469999999999999</v>
      </c>
      <c r="V39" s="13">
        <f>'time period'!AJ38*'Factoring table'!$F$10</f>
        <v>0.51300000000000001</v>
      </c>
      <c r="W39" s="13">
        <f>'time period'!AK38*'Factoring table'!$F$10</f>
        <v>31696.902000000002</v>
      </c>
      <c r="X39" s="13">
        <f>'time period'!AL38*'Factoring table'!$F$10</f>
        <v>2.2230000000000003</v>
      </c>
      <c r="Y39" s="13">
        <f>'time period'!AM38*'Factoring table'!$F$10</f>
        <v>0</v>
      </c>
      <c r="Z39" s="13">
        <f>'time period'!AN38*'Factoring table'!$F$10</f>
        <v>0.51300000000000001</v>
      </c>
      <c r="AB39">
        <v>8</v>
      </c>
      <c r="AC39" s="13">
        <v>45.144000000000005</v>
      </c>
      <c r="AD39" s="13">
        <v>109.611</v>
      </c>
      <c r="AE39" s="13">
        <v>625.34700000000009</v>
      </c>
      <c r="AF39" s="13">
        <v>1.8810000000000002</v>
      </c>
      <c r="AG39" s="13">
        <v>579.69000000000005</v>
      </c>
      <c r="AH39" s="13">
        <v>0</v>
      </c>
      <c r="AI39" s="13">
        <v>0</v>
      </c>
      <c r="AJ39" s="13">
        <v>31696.902000000002</v>
      </c>
      <c r="AK39" s="13">
        <v>781.47</v>
      </c>
      <c r="AL39" s="13">
        <v>0</v>
      </c>
      <c r="AM39" s="13">
        <v>2.3940000000000001</v>
      </c>
      <c r="AO39">
        <v>8</v>
      </c>
      <c r="AP39" s="13">
        <f t="shared" si="3"/>
        <v>1006.6770000000001</v>
      </c>
      <c r="AQ39" s="13">
        <f t="shared" si="3"/>
        <v>10632.438000000002</v>
      </c>
      <c r="AR39" s="13">
        <f t="shared" si="3"/>
        <v>2135.4480000000003</v>
      </c>
      <c r="AS39" s="13">
        <f t="shared" si="3"/>
        <v>55.062000000000005</v>
      </c>
      <c r="AT39" s="13">
        <f t="shared" si="3"/>
        <v>898.94700000000012</v>
      </c>
      <c r="AU39" s="13">
        <f t="shared" si="3"/>
        <v>9.7469999999999999</v>
      </c>
      <c r="AV39" s="13">
        <f t="shared" si="3"/>
        <v>0.51300000000000001</v>
      </c>
      <c r="AW39" s="13">
        <f t="shared" si="3"/>
        <v>63393.804000000004</v>
      </c>
      <c r="AX39" s="13">
        <f t="shared" si="3"/>
        <v>783.69299999999998</v>
      </c>
      <c r="AY39" s="13">
        <f t="shared" si="3"/>
        <v>0</v>
      </c>
      <c r="AZ39" s="13">
        <f t="shared" si="3"/>
        <v>2.907</v>
      </c>
    </row>
    <row r="40" spans="2:52" x14ac:dyDescent="0.3">
      <c r="B40">
        <v>9</v>
      </c>
      <c r="C40" s="13">
        <f>'time period'!AD39*'Factoring table'!$F$9</f>
        <v>1053.873</v>
      </c>
      <c r="D40" s="13">
        <f>'time period'!AE39*'Factoring table'!$F$9</f>
        <v>1288.3140000000001</v>
      </c>
      <c r="E40" s="13">
        <f>'time period'!AF39*'Factoring table'!$F$9</f>
        <v>7.8660000000000005</v>
      </c>
      <c r="F40" s="13">
        <f>'time period'!AG39*'Factoring table'!$F$9</f>
        <v>22.059000000000001</v>
      </c>
      <c r="G40" s="13">
        <f>'time period'!AH39*'Factoring table'!$F$9</f>
        <v>0.17100000000000001</v>
      </c>
      <c r="H40" s="13">
        <f>'time period'!AI39*'Factoring table'!$F$9</f>
        <v>25.821000000000002</v>
      </c>
      <c r="I40" s="13">
        <f>'time period'!AJ39*'Factoring table'!$F$9</f>
        <v>1.026</v>
      </c>
      <c r="J40" s="13">
        <f>'time period'!AK39*'Factoring table'!$F$9</f>
        <v>781.47</v>
      </c>
      <c r="K40" s="13">
        <f>'time period'!AL39*'Factoring table'!$F$9</f>
        <v>5.8140000000000001</v>
      </c>
      <c r="L40" s="13">
        <f>'time period'!AM39*'Factoring table'!$F$9</f>
        <v>95.418000000000006</v>
      </c>
      <c r="M40" s="13">
        <f>'time period'!AN39*'Factoring table'!$F$9</f>
        <v>3695.8230000000003</v>
      </c>
      <c r="O40">
        <v>9</v>
      </c>
      <c r="P40" s="13">
        <f>'time period'!AD39*'Factoring table'!$F$10</f>
        <v>1053.873</v>
      </c>
      <c r="Q40" s="13">
        <f>'time period'!AE39*'Factoring table'!$F$10</f>
        <v>1288.3140000000001</v>
      </c>
      <c r="R40" s="13">
        <f>'time period'!AF39*'Factoring table'!$F$10</f>
        <v>7.8660000000000005</v>
      </c>
      <c r="S40" s="13">
        <f>'time period'!AG39*'Factoring table'!$F$10</f>
        <v>22.059000000000001</v>
      </c>
      <c r="T40" s="13">
        <f>'time period'!AH39*'Factoring table'!$F$10</f>
        <v>0.17100000000000001</v>
      </c>
      <c r="U40" s="13">
        <f>'time period'!AI39*'Factoring table'!$F$10</f>
        <v>25.821000000000002</v>
      </c>
      <c r="V40" s="13">
        <f>'time period'!AJ39*'Factoring table'!$F$10</f>
        <v>1.026</v>
      </c>
      <c r="W40" s="13">
        <f>'time period'!AK39*'Factoring table'!$F$10</f>
        <v>781.47</v>
      </c>
      <c r="X40" s="13">
        <f>'time period'!AL39*'Factoring table'!$F$10</f>
        <v>5.8140000000000001</v>
      </c>
      <c r="Y40" s="13">
        <f>'time period'!AM39*'Factoring table'!$F$10</f>
        <v>95.418000000000006</v>
      </c>
      <c r="Z40" s="13">
        <f>'time period'!AN39*'Factoring table'!$F$10</f>
        <v>3695.8230000000003</v>
      </c>
      <c r="AB40">
        <v>9</v>
      </c>
      <c r="AC40" s="13">
        <v>4.9590000000000005</v>
      </c>
      <c r="AD40" s="13">
        <v>0.17100000000000001</v>
      </c>
      <c r="AE40" s="13">
        <v>0</v>
      </c>
      <c r="AF40" s="13">
        <v>0</v>
      </c>
      <c r="AG40" s="13">
        <v>0.17100000000000001</v>
      </c>
      <c r="AH40" s="13">
        <v>0</v>
      </c>
      <c r="AI40" s="13">
        <v>0</v>
      </c>
      <c r="AJ40" s="13">
        <v>2.2230000000000003</v>
      </c>
      <c r="AK40" s="13">
        <v>5.8140000000000001</v>
      </c>
      <c r="AL40" s="13">
        <v>1062.9360000000001</v>
      </c>
      <c r="AM40" s="13">
        <v>6417.4590000000007</v>
      </c>
      <c r="AO40">
        <v>9</v>
      </c>
      <c r="AP40" s="13">
        <f t="shared" si="3"/>
        <v>1058.8320000000001</v>
      </c>
      <c r="AQ40" s="13">
        <f t="shared" si="3"/>
        <v>1288.4850000000001</v>
      </c>
      <c r="AR40" s="13">
        <f t="shared" si="3"/>
        <v>7.8660000000000005</v>
      </c>
      <c r="AS40" s="13">
        <f t="shared" si="3"/>
        <v>22.059000000000001</v>
      </c>
      <c r="AT40" s="13">
        <f t="shared" si="3"/>
        <v>0.34200000000000003</v>
      </c>
      <c r="AU40" s="13">
        <f t="shared" si="3"/>
        <v>25.821000000000002</v>
      </c>
      <c r="AV40" s="13">
        <f t="shared" si="3"/>
        <v>1.026</v>
      </c>
      <c r="AW40" s="13">
        <f t="shared" si="3"/>
        <v>783.69299999999998</v>
      </c>
      <c r="AX40" s="13">
        <f t="shared" si="3"/>
        <v>11.628</v>
      </c>
      <c r="AY40" s="13">
        <f t="shared" si="3"/>
        <v>1158.3540000000003</v>
      </c>
      <c r="AZ40" s="13">
        <f t="shared" si="3"/>
        <v>10113.282000000001</v>
      </c>
    </row>
    <row r="41" spans="2:52" x14ac:dyDescent="0.3">
      <c r="B41">
        <v>10</v>
      </c>
      <c r="C41" s="13">
        <f>'time period'!AD40*'Factoring table'!$F$9</f>
        <v>4.1040000000000001</v>
      </c>
      <c r="D41" s="13">
        <f>'time period'!AE40*'Factoring table'!$F$9</f>
        <v>0.17100000000000001</v>
      </c>
      <c r="E41" s="13">
        <f>'time period'!AF40*'Factoring table'!$F$9</f>
        <v>0</v>
      </c>
      <c r="F41" s="13">
        <f>'time period'!AG40*'Factoring table'!$F$9</f>
        <v>0</v>
      </c>
      <c r="G41" s="13">
        <f>'time period'!AH40*'Factoring table'!$F$9</f>
        <v>0</v>
      </c>
      <c r="H41" s="13">
        <f>'time period'!AI40*'Factoring table'!$F$9</f>
        <v>0</v>
      </c>
      <c r="I41" s="13">
        <f>'time period'!AJ40*'Factoring table'!$F$9</f>
        <v>0</v>
      </c>
      <c r="J41" s="13">
        <f>'time period'!AK40*'Factoring table'!$F$9</f>
        <v>0</v>
      </c>
      <c r="K41" s="13">
        <f>'time period'!AL40*'Factoring table'!$F$9</f>
        <v>1062.9360000000001</v>
      </c>
      <c r="L41" s="13">
        <f>'time period'!AM40*'Factoring table'!$F$9</f>
        <v>7321.8780000000006</v>
      </c>
      <c r="M41" s="13">
        <f>'time period'!AN40*'Factoring table'!$F$9</f>
        <v>266.589</v>
      </c>
      <c r="O41">
        <v>10</v>
      </c>
      <c r="P41" s="13">
        <f>'time period'!AD40*'Factoring table'!$F$10</f>
        <v>4.1040000000000001</v>
      </c>
      <c r="Q41" s="13">
        <f>'time period'!AE40*'Factoring table'!$F$10</f>
        <v>0.17100000000000001</v>
      </c>
      <c r="R41" s="13">
        <f>'time period'!AF40*'Factoring table'!$F$10</f>
        <v>0</v>
      </c>
      <c r="S41" s="13">
        <f>'time period'!AG40*'Factoring table'!$F$10</f>
        <v>0</v>
      </c>
      <c r="T41" s="13">
        <f>'time period'!AH40*'Factoring table'!$F$10</f>
        <v>0</v>
      </c>
      <c r="U41" s="13">
        <f>'time period'!AI40*'Factoring table'!$F$10</f>
        <v>0</v>
      </c>
      <c r="V41" s="13">
        <f>'time period'!AJ40*'Factoring table'!$F$10</f>
        <v>0</v>
      </c>
      <c r="W41" s="13">
        <f>'time period'!AK40*'Factoring table'!$F$10</f>
        <v>0</v>
      </c>
      <c r="X41" s="13">
        <f>'time period'!AL40*'Factoring table'!$F$10</f>
        <v>1062.9360000000001</v>
      </c>
      <c r="Y41" s="13">
        <f>'time period'!AM40*'Factoring table'!$F$10</f>
        <v>7321.8780000000006</v>
      </c>
      <c r="Z41" s="13">
        <f>'time period'!AN40*'Factoring table'!$F$10</f>
        <v>266.589</v>
      </c>
      <c r="AB41">
        <v>10</v>
      </c>
      <c r="AC41" s="13">
        <v>0.17100000000000001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95.418000000000006</v>
      </c>
      <c r="AL41" s="13">
        <v>7321.8780000000006</v>
      </c>
      <c r="AM41" s="13">
        <v>26.676000000000002</v>
      </c>
      <c r="AO41">
        <v>10</v>
      </c>
      <c r="AP41" s="13">
        <f t="shared" si="3"/>
        <v>4.2750000000000004</v>
      </c>
      <c r="AQ41" s="13">
        <f t="shared" si="3"/>
        <v>0.17100000000000001</v>
      </c>
      <c r="AR41" s="13">
        <f t="shared" si="3"/>
        <v>0</v>
      </c>
      <c r="AS41" s="13">
        <f t="shared" si="3"/>
        <v>0</v>
      </c>
      <c r="AT41" s="13">
        <f t="shared" si="3"/>
        <v>0</v>
      </c>
      <c r="AU41" s="13">
        <f t="shared" si="3"/>
        <v>0</v>
      </c>
      <c r="AV41" s="13">
        <f t="shared" si="3"/>
        <v>0</v>
      </c>
      <c r="AW41" s="13">
        <f t="shared" si="3"/>
        <v>0</v>
      </c>
      <c r="AX41" s="13">
        <f t="shared" si="3"/>
        <v>1158.3540000000003</v>
      </c>
      <c r="AY41" s="13">
        <f t="shared" si="3"/>
        <v>14643.756000000001</v>
      </c>
      <c r="AZ41" s="13">
        <f t="shared" si="3"/>
        <v>293.26499999999999</v>
      </c>
    </row>
    <row r="42" spans="2:52" x14ac:dyDescent="0.3">
      <c r="B42">
        <v>11</v>
      </c>
      <c r="C42" s="13">
        <f>'time period'!AD41*'Factoring table'!$F$9</f>
        <v>1214.1000000000001</v>
      </c>
      <c r="D42" s="13">
        <f>'time period'!AE41*'Factoring table'!$F$9</f>
        <v>2.5650000000000004</v>
      </c>
      <c r="E42" s="13">
        <f>'time period'!AF41*'Factoring table'!$F$9</f>
        <v>0</v>
      </c>
      <c r="F42" s="13">
        <f>'time period'!AG41*'Factoring table'!$F$9</f>
        <v>0</v>
      </c>
      <c r="G42" s="13">
        <f>'time period'!AH41*'Factoring table'!$F$9</f>
        <v>0</v>
      </c>
      <c r="H42" s="13">
        <f>'time period'!AI41*'Factoring table'!$F$9</f>
        <v>0.17100000000000001</v>
      </c>
      <c r="I42" s="13">
        <f>'time period'!AJ41*'Factoring table'!$F$9</f>
        <v>0.17100000000000001</v>
      </c>
      <c r="J42" s="13">
        <f>'time period'!AK41*'Factoring table'!$F$9</f>
        <v>2.3940000000000001</v>
      </c>
      <c r="K42" s="13">
        <f>'time period'!AL41*'Factoring table'!$F$9</f>
        <v>6417.4590000000007</v>
      </c>
      <c r="L42" s="13">
        <f>'time period'!AM41*'Factoring table'!$F$9</f>
        <v>26.676000000000002</v>
      </c>
      <c r="M42" s="13">
        <f>'time period'!AN41*'Factoring table'!$F$9</f>
        <v>3497.2920000000004</v>
      </c>
      <c r="O42">
        <v>11</v>
      </c>
      <c r="P42" s="13">
        <f>'time period'!AD41*'Factoring table'!$F$10</f>
        <v>1214.1000000000001</v>
      </c>
      <c r="Q42" s="13">
        <f>'time period'!AE41*'Factoring table'!$F$10</f>
        <v>2.5650000000000004</v>
      </c>
      <c r="R42" s="13">
        <f>'time period'!AF41*'Factoring table'!$F$10</f>
        <v>0</v>
      </c>
      <c r="S42" s="13">
        <f>'time period'!AG41*'Factoring table'!$F$10</f>
        <v>0</v>
      </c>
      <c r="T42" s="13">
        <f>'time period'!AH41*'Factoring table'!$F$10</f>
        <v>0</v>
      </c>
      <c r="U42" s="13">
        <f>'time period'!AI41*'Factoring table'!$F$10</f>
        <v>0.17100000000000001</v>
      </c>
      <c r="V42" s="13">
        <f>'time period'!AJ41*'Factoring table'!$F$10</f>
        <v>0.17100000000000001</v>
      </c>
      <c r="W42" s="13">
        <f>'time period'!AK41*'Factoring table'!$F$10</f>
        <v>2.3940000000000001</v>
      </c>
      <c r="X42" s="13">
        <f>'time period'!AL41*'Factoring table'!$F$10</f>
        <v>6417.4590000000007</v>
      </c>
      <c r="Y42" s="13">
        <f>'time period'!AM41*'Factoring table'!$F$10</f>
        <v>26.676000000000002</v>
      </c>
      <c r="Z42" s="13">
        <f>'time period'!AN41*'Factoring table'!$F$10</f>
        <v>3497.2920000000004</v>
      </c>
      <c r="AB42">
        <v>11</v>
      </c>
      <c r="AC42" s="13">
        <v>22.743000000000002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0.51300000000000001</v>
      </c>
      <c r="AK42" s="13">
        <v>3695.8230000000003</v>
      </c>
      <c r="AL42" s="13">
        <v>266.589</v>
      </c>
      <c r="AM42" s="13">
        <v>3497.2920000000004</v>
      </c>
      <c r="AO42">
        <v>11</v>
      </c>
      <c r="AP42" s="13">
        <f t="shared" si="3"/>
        <v>1236.8430000000001</v>
      </c>
      <c r="AQ42" s="13">
        <f t="shared" si="3"/>
        <v>2.5650000000000004</v>
      </c>
      <c r="AR42" s="13">
        <f t="shared" si="3"/>
        <v>0</v>
      </c>
      <c r="AS42" s="13">
        <f t="shared" si="3"/>
        <v>0</v>
      </c>
      <c r="AT42" s="13">
        <f t="shared" si="3"/>
        <v>0</v>
      </c>
      <c r="AU42" s="13">
        <f t="shared" si="3"/>
        <v>0.17100000000000001</v>
      </c>
      <c r="AV42" s="13">
        <f t="shared" si="3"/>
        <v>0.17100000000000001</v>
      </c>
      <c r="AW42" s="13">
        <f t="shared" si="3"/>
        <v>2.907</v>
      </c>
      <c r="AX42" s="13">
        <f t="shared" si="3"/>
        <v>10113.282000000001</v>
      </c>
      <c r="AY42" s="13">
        <f t="shared" si="3"/>
        <v>293.26499999999999</v>
      </c>
      <c r="AZ42" s="13">
        <f t="shared" si="3"/>
        <v>6994.5840000000007</v>
      </c>
    </row>
    <row r="45" spans="2:52" x14ac:dyDescent="0.3">
      <c r="B45" t="s">
        <v>15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O45" t="s">
        <v>15</v>
      </c>
      <c r="P45">
        <v>1</v>
      </c>
      <c r="Q45">
        <v>2</v>
      </c>
      <c r="R45">
        <v>3</v>
      </c>
      <c r="S45">
        <v>4</v>
      </c>
      <c r="T45">
        <v>5</v>
      </c>
      <c r="U45">
        <v>6</v>
      </c>
      <c r="V45">
        <v>7</v>
      </c>
      <c r="W45">
        <v>8</v>
      </c>
      <c r="X45">
        <v>9</v>
      </c>
      <c r="Y45">
        <v>10</v>
      </c>
      <c r="Z45">
        <v>11</v>
      </c>
      <c r="AB45" t="s">
        <v>15</v>
      </c>
      <c r="AC45">
        <v>1</v>
      </c>
      <c r="AD45">
        <v>2</v>
      </c>
      <c r="AE45">
        <v>3</v>
      </c>
      <c r="AF45">
        <v>4</v>
      </c>
      <c r="AG45">
        <v>5</v>
      </c>
      <c r="AH45">
        <v>6</v>
      </c>
      <c r="AI45">
        <v>7</v>
      </c>
      <c r="AJ45">
        <v>8</v>
      </c>
      <c r="AK45">
        <v>9</v>
      </c>
      <c r="AL45">
        <v>10</v>
      </c>
      <c r="AM45">
        <v>11</v>
      </c>
      <c r="AO45" t="s">
        <v>15</v>
      </c>
      <c r="AP45">
        <v>1</v>
      </c>
      <c r="AQ45">
        <v>2</v>
      </c>
      <c r="AR45">
        <v>3</v>
      </c>
      <c r="AS45">
        <v>4</v>
      </c>
      <c r="AT45">
        <v>5</v>
      </c>
      <c r="AU45">
        <v>6</v>
      </c>
      <c r="AV45">
        <v>7</v>
      </c>
      <c r="AW45">
        <v>8</v>
      </c>
      <c r="AX45">
        <v>9</v>
      </c>
      <c r="AY45">
        <v>10</v>
      </c>
      <c r="AZ45">
        <v>11</v>
      </c>
    </row>
    <row r="46" spans="2:52" x14ac:dyDescent="0.3">
      <c r="B46">
        <v>1</v>
      </c>
      <c r="C46" s="13">
        <f>'time period'!AD45*'Factoring table'!$H$9</f>
        <v>88163.194499999998</v>
      </c>
      <c r="D46" s="13">
        <f>'time period'!AE45*'Factoring table'!$H$9</f>
        <v>1940.8732500000001</v>
      </c>
      <c r="E46" s="13">
        <f>'time period'!AF45*'Factoring table'!$H$9</f>
        <v>0.318</v>
      </c>
      <c r="F46" s="13">
        <f>'time period'!AG45*'Factoring table'!$H$9</f>
        <v>13.674000000000001</v>
      </c>
      <c r="G46" s="13">
        <f>'time period'!AH45*'Factoring table'!$H$9</f>
        <v>0.27825</v>
      </c>
      <c r="H46" s="13">
        <f>'time period'!AI45*'Factoring table'!$H$9</f>
        <v>47.024250000000002</v>
      </c>
      <c r="I46" s="13">
        <f>'time period'!AJ45*'Factoring table'!$H$9</f>
        <v>0.159</v>
      </c>
      <c r="J46" s="13">
        <f>'time period'!AK45*'Factoring table'!$H$9</f>
        <v>10.494000000000002</v>
      </c>
      <c r="K46" s="13">
        <f>'time period'!AL45*'Factoring table'!$H$9</f>
        <v>1.1527499999999999</v>
      </c>
      <c r="L46" s="13">
        <f>'time period'!AM45*'Factoring table'!$H$9</f>
        <v>3.9750000000000001E-2</v>
      </c>
      <c r="M46" s="13">
        <f>'time period'!AN45*'Factoring table'!$H$9</f>
        <v>5.2867500000000005</v>
      </c>
      <c r="O46">
        <v>1</v>
      </c>
      <c r="P46" s="13">
        <f>'time period'!AD45*'Factoring table'!$H$10</f>
        <v>499591.43549999996</v>
      </c>
      <c r="Q46" s="13">
        <f>'time period'!AE45*'Factoring table'!$H$10</f>
        <v>10998.28175</v>
      </c>
      <c r="R46" s="13">
        <f>'time period'!AF45*'Factoring table'!$H$10</f>
        <v>1.802</v>
      </c>
      <c r="S46" s="13">
        <f>'time period'!AG45*'Factoring table'!$H$10</f>
        <v>77.486000000000004</v>
      </c>
      <c r="T46" s="13">
        <f>'time period'!AH45*'Factoring table'!$H$10</f>
        <v>1.5767499999999999</v>
      </c>
      <c r="U46" s="13">
        <f>'time period'!AI45*'Factoring table'!$H$10</f>
        <v>266.47075000000001</v>
      </c>
      <c r="V46" s="13">
        <f>'time period'!AJ45*'Factoring table'!$H$10</f>
        <v>0.90100000000000002</v>
      </c>
      <c r="W46" s="13">
        <f>'time period'!AK45*'Factoring table'!$H$10</f>
        <v>59.466000000000008</v>
      </c>
      <c r="X46" s="13">
        <f>'time period'!AL45*'Factoring table'!$H$10</f>
        <v>6.5322500000000003</v>
      </c>
      <c r="Y46" s="13">
        <f>'time period'!AM45*'Factoring table'!$H$10</f>
        <v>0.22525000000000001</v>
      </c>
      <c r="Z46" s="13">
        <f>'time period'!AN45*'Factoring table'!$H$10</f>
        <v>29.958250000000003</v>
      </c>
      <c r="AB46">
        <v>1</v>
      </c>
      <c r="AC46" s="13">
        <f t="array" ref="AC46:AM56">TRANSPOSE(P46:Z56)</f>
        <v>499591.43549999996</v>
      </c>
      <c r="AD46" s="13">
        <v>1203.2855</v>
      </c>
      <c r="AE46" s="13">
        <v>3.6040000000000001</v>
      </c>
      <c r="AF46" s="13">
        <v>26.804749999999999</v>
      </c>
      <c r="AG46" s="13">
        <v>17.794750000000001</v>
      </c>
      <c r="AH46" s="13">
        <v>0.90100000000000002</v>
      </c>
      <c r="AI46" s="13">
        <v>0.67574999999999996</v>
      </c>
      <c r="AJ46" s="13">
        <v>1266.5807500000001</v>
      </c>
      <c r="AK46" s="13">
        <v>1388.2157500000001</v>
      </c>
      <c r="AL46" s="13">
        <v>5.4059999999999997</v>
      </c>
      <c r="AM46" s="13">
        <v>1599.2749999999999</v>
      </c>
      <c r="AO46">
        <v>1</v>
      </c>
      <c r="AP46" s="13">
        <f t="shared" ref="AP46:AZ56" si="4">AC46+C46</f>
        <v>587754.63</v>
      </c>
      <c r="AQ46" s="13">
        <f t="shared" si="4"/>
        <v>3144.1587500000001</v>
      </c>
      <c r="AR46" s="13">
        <f t="shared" si="4"/>
        <v>3.9220000000000002</v>
      </c>
      <c r="AS46" s="13">
        <f t="shared" si="4"/>
        <v>40.478749999999998</v>
      </c>
      <c r="AT46" s="13">
        <f t="shared" si="4"/>
        <v>18.073</v>
      </c>
      <c r="AU46" s="13">
        <f t="shared" si="4"/>
        <v>47.925250000000005</v>
      </c>
      <c r="AV46" s="13">
        <f t="shared" si="4"/>
        <v>0.83474999999999999</v>
      </c>
      <c r="AW46" s="13">
        <f t="shared" si="4"/>
        <v>1277.07475</v>
      </c>
      <c r="AX46" s="13">
        <f t="shared" si="4"/>
        <v>1389.3685</v>
      </c>
      <c r="AY46" s="13">
        <f t="shared" si="4"/>
        <v>5.4457499999999994</v>
      </c>
      <c r="AZ46" s="13">
        <f t="shared" si="4"/>
        <v>1604.5617499999998</v>
      </c>
    </row>
    <row r="47" spans="2:52" ht="15" thickBot="1" x14ac:dyDescent="0.35">
      <c r="B47">
        <v>2</v>
      </c>
      <c r="C47" s="13">
        <f>'time period'!AD46*'Factoring table'!$H$9</f>
        <v>212.34450000000001</v>
      </c>
      <c r="D47" s="13">
        <f>'time period'!AE46*'Factoring table'!$H$9</f>
        <v>14113.197749999999</v>
      </c>
      <c r="E47" s="13">
        <f>'time period'!AF46*'Factoring table'!$H$9</f>
        <v>1.113</v>
      </c>
      <c r="F47" s="13">
        <f>'time period'!AG46*'Factoring table'!$H$9</f>
        <v>1283.5274999999999</v>
      </c>
      <c r="G47" s="13">
        <f>'time period'!AH46*'Factoring table'!$H$9</f>
        <v>1.272</v>
      </c>
      <c r="H47" s="13">
        <f>'time period'!AI46*'Factoring table'!$H$9</f>
        <v>48.693750000000001</v>
      </c>
      <c r="I47" s="13">
        <f>'time period'!AJ46*'Factoring table'!$H$9</f>
        <v>2.3054999999999999</v>
      </c>
      <c r="J47" s="13">
        <f>'time period'!AK46*'Factoring table'!$H$9</f>
        <v>25.479749999999999</v>
      </c>
      <c r="K47" s="13">
        <f>'time period'!AL46*'Factoring table'!$H$9</f>
        <v>3.9750000000000001E-2</v>
      </c>
      <c r="L47" s="13">
        <f>'time period'!AM46*'Factoring table'!$H$9</f>
        <v>0</v>
      </c>
      <c r="M47" s="13">
        <f>'time period'!AN46*'Factoring table'!$H$9</f>
        <v>0</v>
      </c>
      <c r="O47">
        <v>2</v>
      </c>
      <c r="P47" s="13">
        <f>'time period'!AD46*'Factoring table'!$H$10</f>
        <v>1203.2855</v>
      </c>
      <c r="Q47" s="13">
        <f>'time period'!AE46*'Factoring table'!$H$10</f>
        <v>79974.787249999994</v>
      </c>
      <c r="R47" s="13">
        <f>'time period'!AF46*'Factoring table'!$H$10</f>
        <v>6.3069999999999995</v>
      </c>
      <c r="S47" s="13">
        <f>'time period'!AG46*'Factoring table'!$H$10</f>
        <v>7273.3225000000002</v>
      </c>
      <c r="T47" s="13">
        <f>'time period'!AH46*'Factoring table'!$H$10</f>
        <v>7.2080000000000002</v>
      </c>
      <c r="U47" s="13">
        <f>'time period'!AI46*'Factoring table'!$H$10</f>
        <v>275.93124999999998</v>
      </c>
      <c r="V47" s="13">
        <f>'time period'!AJ46*'Factoring table'!$H$10</f>
        <v>13.064500000000001</v>
      </c>
      <c r="W47" s="13">
        <f>'time period'!AK46*'Factoring table'!$H$10</f>
        <v>144.38525000000001</v>
      </c>
      <c r="X47" s="13">
        <f>'time period'!AL46*'Factoring table'!$H$10</f>
        <v>0.22525000000000001</v>
      </c>
      <c r="Y47" s="13">
        <f>'time period'!AM46*'Factoring table'!$H$10</f>
        <v>0</v>
      </c>
      <c r="Z47" s="13">
        <f>'time period'!AN46*'Factoring table'!$H$10</f>
        <v>0</v>
      </c>
      <c r="AB47">
        <v>2</v>
      </c>
      <c r="AC47" s="13">
        <v>10998.28175</v>
      </c>
      <c r="AD47" s="13">
        <v>79974.787249999994</v>
      </c>
      <c r="AE47" s="13">
        <v>492.62175000000002</v>
      </c>
      <c r="AF47" s="13">
        <v>18519.379250000002</v>
      </c>
      <c r="AG47" s="13">
        <v>1192.69875</v>
      </c>
      <c r="AH47" s="13">
        <v>9.4604999999999997</v>
      </c>
      <c r="AI47" s="13">
        <v>72.980999999999995</v>
      </c>
      <c r="AJ47" s="13">
        <v>13861.20925</v>
      </c>
      <c r="AK47" s="13">
        <v>1697.0335</v>
      </c>
      <c r="AL47" s="13">
        <v>0.22525000000000001</v>
      </c>
      <c r="AM47" s="13">
        <v>3.3787500000000001</v>
      </c>
      <c r="AO47">
        <v>2</v>
      </c>
      <c r="AP47" s="13">
        <f t="shared" si="4"/>
        <v>11210.626249999999</v>
      </c>
      <c r="AQ47" s="13">
        <f t="shared" si="4"/>
        <v>94087.984999999986</v>
      </c>
      <c r="AR47" s="13">
        <f t="shared" si="4"/>
        <v>493.73475000000002</v>
      </c>
      <c r="AS47" s="13">
        <f t="shared" si="4"/>
        <v>19802.906750000002</v>
      </c>
      <c r="AT47" s="13">
        <f t="shared" si="4"/>
        <v>1193.97075</v>
      </c>
      <c r="AU47" s="13">
        <f t="shared" si="4"/>
        <v>58.154250000000005</v>
      </c>
      <c r="AV47" s="13">
        <f t="shared" si="4"/>
        <v>75.28649999999999</v>
      </c>
      <c r="AW47" s="13">
        <f t="shared" si="4"/>
        <v>13886.689</v>
      </c>
      <c r="AX47" s="13">
        <f t="shared" si="4"/>
        <v>1697.0732499999999</v>
      </c>
      <c r="AY47" s="13">
        <f t="shared" si="4"/>
        <v>0.22525000000000001</v>
      </c>
      <c r="AZ47" s="13">
        <f t="shared" si="4"/>
        <v>3.3787500000000001</v>
      </c>
    </row>
    <row r="48" spans="2:52" ht="15" thickBot="1" x14ac:dyDescent="0.35">
      <c r="B48" s="12">
        <v>3</v>
      </c>
      <c r="C48" s="13">
        <f>'time period'!AD47*'Factoring table'!$H$9</f>
        <v>0.63600000000000001</v>
      </c>
      <c r="D48" s="13">
        <f>'time period'!AE47*'Factoring table'!$H$9</f>
        <v>86.933250000000001</v>
      </c>
      <c r="E48" s="13">
        <f>'time period'!AF47*'Factoring table'!$H$9</f>
        <v>456.17100000000005</v>
      </c>
      <c r="F48" s="13">
        <f>'time period'!AG47*'Factoring table'!$H$9</f>
        <v>9.6195000000000004</v>
      </c>
      <c r="G48" s="13">
        <f>'time period'!AH47*'Factoring table'!$H$9</f>
        <v>472.70699999999999</v>
      </c>
      <c r="H48" s="13">
        <f>'time period'!AI47*'Factoring table'!$H$9</f>
        <v>0</v>
      </c>
      <c r="I48" s="13">
        <f>'time period'!AJ47*'Factoring table'!$H$9</f>
        <v>0</v>
      </c>
      <c r="J48" s="13">
        <f>'time period'!AK47*'Factoring table'!$H$9</f>
        <v>145.36574999999999</v>
      </c>
      <c r="K48" s="13">
        <f>'time period'!AL47*'Factoring table'!$H$9</f>
        <v>0</v>
      </c>
      <c r="L48" s="13">
        <f>'time period'!AM47*'Factoring table'!$H$9</f>
        <v>0</v>
      </c>
      <c r="M48" s="13">
        <f>'time period'!AN47*'Factoring table'!$H$9</f>
        <v>0</v>
      </c>
      <c r="O48" s="12">
        <v>3</v>
      </c>
      <c r="P48" s="13">
        <f>'time period'!AD47*'Factoring table'!$H$10</f>
        <v>3.6040000000000001</v>
      </c>
      <c r="Q48" s="13">
        <f>'time period'!AE47*'Factoring table'!$H$10</f>
        <v>492.62175000000002</v>
      </c>
      <c r="R48" s="13">
        <f>'time period'!AF47*'Factoring table'!$H$10</f>
        <v>2584.9690000000001</v>
      </c>
      <c r="S48" s="13">
        <f>'time period'!AG47*'Factoring table'!$H$10</f>
        <v>54.510500000000008</v>
      </c>
      <c r="T48" s="13">
        <f>'time period'!AH47*'Factoring table'!$H$10</f>
        <v>2678.6730000000002</v>
      </c>
      <c r="U48" s="13">
        <f>'time period'!AI47*'Factoring table'!$H$10</f>
        <v>0</v>
      </c>
      <c r="V48" s="13">
        <f>'time period'!AJ47*'Factoring table'!$H$10</f>
        <v>0</v>
      </c>
      <c r="W48" s="13">
        <f>'time period'!AK47*'Factoring table'!$H$10</f>
        <v>823.73924999999997</v>
      </c>
      <c r="X48" s="13">
        <f>'time period'!AL47*'Factoring table'!$H$10</f>
        <v>0</v>
      </c>
      <c r="Y48" s="13">
        <f>'time period'!AM47*'Factoring table'!$H$10</f>
        <v>0</v>
      </c>
      <c r="Z48" s="13">
        <f>'time period'!AN47*'Factoring table'!$H$10</f>
        <v>0</v>
      </c>
      <c r="AB48" s="12">
        <v>3</v>
      </c>
      <c r="AC48" s="13">
        <v>1.802</v>
      </c>
      <c r="AD48" s="13">
        <v>6.3069999999999995</v>
      </c>
      <c r="AE48" s="13">
        <v>2584.9690000000001</v>
      </c>
      <c r="AF48" s="13">
        <v>1.3514999999999999</v>
      </c>
      <c r="AG48" s="13">
        <v>5326.48675</v>
      </c>
      <c r="AH48" s="13">
        <v>0.22525000000000001</v>
      </c>
      <c r="AI48" s="13">
        <v>0</v>
      </c>
      <c r="AJ48" s="13">
        <v>1989.1827500000002</v>
      </c>
      <c r="AK48" s="13">
        <v>10.361500000000001</v>
      </c>
      <c r="AL48" s="13">
        <v>0</v>
      </c>
      <c r="AM48" s="13">
        <v>0</v>
      </c>
      <c r="AO48" s="12">
        <v>3</v>
      </c>
      <c r="AP48" s="13">
        <f t="shared" si="4"/>
        <v>2.4380000000000002</v>
      </c>
      <c r="AQ48" s="13">
        <f t="shared" si="4"/>
        <v>93.240250000000003</v>
      </c>
      <c r="AR48" s="13">
        <f t="shared" si="4"/>
        <v>3041.1400000000003</v>
      </c>
      <c r="AS48" s="13">
        <f t="shared" si="4"/>
        <v>10.971</v>
      </c>
      <c r="AT48" s="13">
        <f t="shared" si="4"/>
        <v>5799.1937500000004</v>
      </c>
      <c r="AU48" s="13">
        <f t="shared" si="4"/>
        <v>0.22525000000000001</v>
      </c>
      <c r="AV48" s="13">
        <f t="shared" si="4"/>
        <v>0</v>
      </c>
      <c r="AW48" s="13">
        <f t="shared" si="4"/>
        <v>2134.5485000000003</v>
      </c>
      <c r="AX48" s="13">
        <f t="shared" si="4"/>
        <v>10.361500000000001</v>
      </c>
      <c r="AY48" s="13">
        <f t="shared" si="4"/>
        <v>0</v>
      </c>
      <c r="AZ48" s="13">
        <f t="shared" si="4"/>
        <v>0</v>
      </c>
    </row>
    <row r="49" spans="2:52" x14ac:dyDescent="0.3">
      <c r="B49">
        <v>4</v>
      </c>
      <c r="C49" s="13">
        <f>'time period'!AD48*'Factoring table'!$H$9</f>
        <v>4.7302499999999998</v>
      </c>
      <c r="D49" s="13">
        <f>'time period'!AE48*'Factoring table'!$H$9</f>
        <v>3268.1257500000002</v>
      </c>
      <c r="E49" s="13">
        <f>'time period'!AF48*'Factoring table'!$H$9</f>
        <v>0.23849999999999999</v>
      </c>
      <c r="F49" s="13">
        <f>'time period'!AG48*'Factoring table'!$H$9</f>
        <v>2661.819</v>
      </c>
      <c r="G49" s="13">
        <f>'time period'!AH48*'Factoring table'!$H$9</f>
        <v>5.883</v>
      </c>
      <c r="H49" s="13">
        <f>'time period'!AI48*'Factoring table'!$H$9</f>
        <v>34.661999999999999</v>
      </c>
      <c r="I49" s="13">
        <f>'time period'!AJ48*'Factoring table'!$H$9</f>
        <v>2136.8009999999999</v>
      </c>
      <c r="J49" s="13">
        <f>'time period'!AK48*'Factoring table'!$H$9</f>
        <v>0.43724999999999997</v>
      </c>
      <c r="K49" s="13">
        <f>'time period'!AL48*'Factoring table'!$H$9</f>
        <v>0</v>
      </c>
      <c r="L49" s="13">
        <f>'time period'!AM48*'Factoring table'!$H$9</f>
        <v>0</v>
      </c>
      <c r="M49" s="13">
        <f>'time period'!AN48*'Factoring table'!$H$9</f>
        <v>0</v>
      </c>
      <c r="O49">
        <v>4</v>
      </c>
      <c r="P49" s="13">
        <f>'time period'!AD48*'Factoring table'!$H$10</f>
        <v>26.804749999999999</v>
      </c>
      <c r="Q49" s="13">
        <f>'time period'!AE48*'Factoring table'!$H$10</f>
        <v>18519.379250000002</v>
      </c>
      <c r="R49" s="13">
        <f>'time period'!AF48*'Factoring table'!$H$10</f>
        <v>1.3514999999999999</v>
      </c>
      <c r="S49" s="13">
        <f>'time period'!AG48*'Factoring table'!$H$10</f>
        <v>15083.641</v>
      </c>
      <c r="T49" s="13">
        <f>'time period'!AH48*'Factoring table'!$H$10</f>
        <v>33.336999999999996</v>
      </c>
      <c r="U49" s="13">
        <f>'time period'!AI48*'Factoring table'!$H$10</f>
        <v>196.41800000000001</v>
      </c>
      <c r="V49" s="13">
        <f>'time period'!AJ48*'Factoring table'!$H$10</f>
        <v>12108.539000000001</v>
      </c>
      <c r="W49" s="13">
        <f>'time period'!AK48*'Factoring table'!$H$10</f>
        <v>2.4777499999999999</v>
      </c>
      <c r="X49" s="13">
        <f>'time period'!AL48*'Factoring table'!$H$10</f>
        <v>0</v>
      </c>
      <c r="Y49" s="13">
        <f>'time period'!AM48*'Factoring table'!$H$10</f>
        <v>0</v>
      </c>
      <c r="Z49" s="13">
        <f>'time period'!AN48*'Factoring table'!$H$10</f>
        <v>0</v>
      </c>
      <c r="AB49">
        <v>4</v>
      </c>
      <c r="AC49" s="13">
        <v>77.486000000000004</v>
      </c>
      <c r="AD49" s="13">
        <v>7273.3225000000002</v>
      </c>
      <c r="AE49" s="13">
        <v>54.510500000000008</v>
      </c>
      <c r="AF49" s="13">
        <v>15083.641</v>
      </c>
      <c r="AG49" s="13">
        <v>1244.05575</v>
      </c>
      <c r="AH49" s="13">
        <v>3.1534999999999997</v>
      </c>
      <c r="AI49" s="13">
        <v>18853.875500000002</v>
      </c>
      <c r="AJ49" s="13">
        <v>70.052750000000003</v>
      </c>
      <c r="AK49" s="13">
        <v>29.05725</v>
      </c>
      <c r="AL49" s="13">
        <v>0</v>
      </c>
      <c r="AM49" s="13">
        <v>0</v>
      </c>
      <c r="AO49">
        <v>4</v>
      </c>
      <c r="AP49" s="13">
        <f t="shared" si="4"/>
        <v>82.216250000000002</v>
      </c>
      <c r="AQ49" s="13">
        <f t="shared" si="4"/>
        <v>10541.448250000001</v>
      </c>
      <c r="AR49" s="13">
        <f t="shared" si="4"/>
        <v>54.749000000000009</v>
      </c>
      <c r="AS49" s="13">
        <f t="shared" si="4"/>
        <v>17745.46</v>
      </c>
      <c r="AT49" s="13">
        <f t="shared" si="4"/>
        <v>1249.93875</v>
      </c>
      <c r="AU49" s="13">
        <f t="shared" si="4"/>
        <v>37.8155</v>
      </c>
      <c r="AV49" s="13">
        <f t="shared" si="4"/>
        <v>20990.676500000001</v>
      </c>
      <c r="AW49" s="13">
        <f t="shared" si="4"/>
        <v>70.490000000000009</v>
      </c>
      <c r="AX49" s="13">
        <f t="shared" si="4"/>
        <v>29.05725</v>
      </c>
      <c r="AY49" s="13">
        <f t="shared" si="4"/>
        <v>0</v>
      </c>
      <c r="AZ49" s="13">
        <f t="shared" si="4"/>
        <v>0</v>
      </c>
    </row>
    <row r="50" spans="2:52" x14ac:dyDescent="0.3">
      <c r="B50">
        <v>5</v>
      </c>
      <c r="C50" s="13">
        <f>'time period'!AD49*'Factoring table'!$H$9</f>
        <v>3.1402500000000004</v>
      </c>
      <c r="D50" s="13">
        <f>'time period'!AE49*'Factoring table'!$H$9</f>
        <v>210.47625000000002</v>
      </c>
      <c r="E50" s="13">
        <f>'time period'!AF49*'Factoring table'!$H$9</f>
        <v>939.9682499999999</v>
      </c>
      <c r="F50" s="13">
        <f>'time period'!AG49*'Factoring table'!$H$9</f>
        <v>219.53925000000001</v>
      </c>
      <c r="G50" s="13">
        <f>'time period'!AH49*'Factoring table'!$H$9</f>
        <v>351.072</v>
      </c>
      <c r="H50" s="13">
        <f>'time period'!AI49*'Factoring table'!$H$9</f>
        <v>0.23849999999999999</v>
      </c>
      <c r="I50" s="13">
        <f>'time period'!AJ49*'Factoring table'!$H$9</f>
        <v>0.23849999999999999</v>
      </c>
      <c r="J50" s="13">
        <f>'time period'!AK49*'Factoring table'!$H$9</f>
        <v>134.7525</v>
      </c>
      <c r="K50" s="13">
        <f>'time period'!AL49*'Factoring table'!$H$9</f>
        <v>3.9750000000000001E-2</v>
      </c>
      <c r="L50" s="13">
        <f>'time period'!AM49*'Factoring table'!$H$9</f>
        <v>0</v>
      </c>
      <c r="M50" s="13">
        <f>'time period'!AN49*'Factoring table'!$H$9</f>
        <v>0</v>
      </c>
      <c r="O50">
        <v>5</v>
      </c>
      <c r="P50" s="13">
        <f>'time period'!AD49*'Factoring table'!$H$10</f>
        <v>17.794750000000001</v>
      </c>
      <c r="Q50" s="13">
        <f>'time period'!AE49*'Factoring table'!$H$10</f>
        <v>1192.69875</v>
      </c>
      <c r="R50" s="13">
        <f>'time period'!AF49*'Factoring table'!$H$10</f>
        <v>5326.48675</v>
      </c>
      <c r="S50" s="13">
        <f>'time period'!AG49*'Factoring table'!$H$10</f>
        <v>1244.05575</v>
      </c>
      <c r="T50" s="13">
        <f>'time period'!AH49*'Factoring table'!$H$10</f>
        <v>1989.4079999999999</v>
      </c>
      <c r="U50" s="13">
        <f>'time period'!AI49*'Factoring table'!$H$10</f>
        <v>1.3514999999999999</v>
      </c>
      <c r="V50" s="13">
        <f>'time period'!AJ49*'Factoring table'!$H$10</f>
        <v>1.3514999999999999</v>
      </c>
      <c r="W50" s="13">
        <f>'time period'!AK49*'Factoring table'!$H$10</f>
        <v>763.59749999999997</v>
      </c>
      <c r="X50" s="13">
        <f>'time period'!AL49*'Factoring table'!$H$10</f>
        <v>0.22525000000000001</v>
      </c>
      <c r="Y50" s="13">
        <f>'time period'!AM49*'Factoring table'!$H$10</f>
        <v>0</v>
      </c>
      <c r="Z50" s="13">
        <f>'time period'!AN49*'Factoring table'!$H$10</f>
        <v>0</v>
      </c>
      <c r="AB50">
        <v>5</v>
      </c>
      <c r="AC50" s="13">
        <v>1.5767499999999999</v>
      </c>
      <c r="AD50" s="13">
        <v>7.2080000000000002</v>
      </c>
      <c r="AE50" s="13">
        <v>2678.6730000000002</v>
      </c>
      <c r="AF50" s="13">
        <v>33.336999999999996</v>
      </c>
      <c r="AG50" s="13">
        <v>1989.4079999999999</v>
      </c>
      <c r="AH50" s="13">
        <v>0</v>
      </c>
      <c r="AI50" s="13">
        <v>0</v>
      </c>
      <c r="AJ50" s="13">
        <v>420.54175000000004</v>
      </c>
      <c r="AK50" s="13">
        <v>0.22525000000000001</v>
      </c>
      <c r="AL50" s="13">
        <v>0</v>
      </c>
      <c r="AM50" s="13">
        <v>0</v>
      </c>
      <c r="AO50">
        <v>5</v>
      </c>
      <c r="AP50" s="13">
        <f t="shared" si="4"/>
        <v>4.7170000000000005</v>
      </c>
      <c r="AQ50" s="13">
        <f t="shared" si="4"/>
        <v>217.68425000000002</v>
      </c>
      <c r="AR50" s="13">
        <f t="shared" si="4"/>
        <v>3618.6412500000001</v>
      </c>
      <c r="AS50" s="13">
        <f t="shared" si="4"/>
        <v>252.87625</v>
      </c>
      <c r="AT50" s="13">
        <f t="shared" si="4"/>
        <v>2340.48</v>
      </c>
      <c r="AU50" s="13">
        <f t="shared" si="4"/>
        <v>0.23849999999999999</v>
      </c>
      <c r="AV50" s="13">
        <f t="shared" si="4"/>
        <v>0.23849999999999999</v>
      </c>
      <c r="AW50" s="13">
        <f t="shared" si="4"/>
        <v>555.29425000000003</v>
      </c>
      <c r="AX50" s="13">
        <f t="shared" si="4"/>
        <v>0.26500000000000001</v>
      </c>
      <c r="AY50" s="13">
        <f t="shared" si="4"/>
        <v>0</v>
      </c>
      <c r="AZ50" s="13">
        <f t="shared" si="4"/>
        <v>0</v>
      </c>
    </row>
    <row r="51" spans="2:52" x14ac:dyDescent="0.3">
      <c r="B51">
        <v>6</v>
      </c>
      <c r="C51" s="13">
        <f>'time period'!AD50*'Factoring table'!$H$9</f>
        <v>0.159</v>
      </c>
      <c r="D51" s="13">
        <f>'time period'!AE50*'Factoring table'!$H$9</f>
        <v>1.6695</v>
      </c>
      <c r="E51" s="13">
        <f>'time period'!AF50*'Factoring table'!$H$9</f>
        <v>3.9750000000000001E-2</v>
      </c>
      <c r="F51" s="13">
        <f>'time period'!AG50*'Factoring table'!$H$9</f>
        <v>0.55649999999999999</v>
      </c>
      <c r="G51" s="13">
        <f>'time period'!AH50*'Factoring table'!$H$9</f>
        <v>0</v>
      </c>
      <c r="H51" s="13">
        <f>'time period'!AI50*'Factoring table'!$H$9</f>
        <v>11279.73825</v>
      </c>
      <c r="I51" s="13">
        <f>'time period'!AJ50*'Factoring table'!$H$9</f>
        <v>5.0084999999999997</v>
      </c>
      <c r="J51" s="13">
        <f>'time period'!AK50*'Factoring table'!$H$9</f>
        <v>0</v>
      </c>
      <c r="K51" s="13">
        <f>'time period'!AL50*'Factoring table'!$H$9</f>
        <v>0</v>
      </c>
      <c r="L51" s="13">
        <f>'time period'!AM50*'Factoring table'!$H$9</f>
        <v>0</v>
      </c>
      <c r="M51" s="13">
        <f>'time period'!AN50*'Factoring table'!$H$9</f>
        <v>0</v>
      </c>
      <c r="O51">
        <v>6</v>
      </c>
      <c r="P51" s="13">
        <f>'time period'!AD50*'Factoring table'!$H$10</f>
        <v>0.90100000000000002</v>
      </c>
      <c r="Q51" s="13">
        <f>'time period'!AE50*'Factoring table'!$H$10</f>
        <v>9.4604999999999997</v>
      </c>
      <c r="R51" s="13">
        <f>'time period'!AF50*'Factoring table'!$H$10</f>
        <v>0.22525000000000001</v>
      </c>
      <c r="S51" s="13">
        <f>'time period'!AG50*'Factoring table'!$H$10</f>
        <v>3.1534999999999997</v>
      </c>
      <c r="T51" s="13">
        <f>'time period'!AH50*'Factoring table'!$H$10</f>
        <v>0</v>
      </c>
      <c r="U51" s="13">
        <f>'time period'!AI50*'Factoring table'!$H$10</f>
        <v>63918.516750000003</v>
      </c>
      <c r="V51" s="13">
        <f>'time period'!AJ50*'Factoring table'!$H$10</f>
        <v>28.381499999999999</v>
      </c>
      <c r="W51" s="13">
        <f>'time period'!AK50*'Factoring table'!$H$10</f>
        <v>0</v>
      </c>
      <c r="X51" s="13">
        <f>'time period'!AL50*'Factoring table'!$H$10</f>
        <v>0</v>
      </c>
      <c r="Y51" s="13">
        <f>'time period'!AM50*'Factoring table'!$H$10</f>
        <v>0</v>
      </c>
      <c r="Z51" s="13">
        <f>'time period'!AN50*'Factoring table'!$H$10</f>
        <v>0</v>
      </c>
      <c r="AB51">
        <v>6</v>
      </c>
      <c r="AC51" s="13">
        <v>266.47075000000001</v>
      </c>
      <c r="AD51" s="13">
        <v>275.93124999999998</v>
      </c>
      <c r="AE51" s="13">
        <v>0</v>
      </c>
      <c r="AF51" s="13">
        <v>196.41800000000001</v>
      </c>
      <c r="AG51" s="13">
        <v>1.3514999999999999</v>
      </c>
      <c r="AH51" s="13">
        <v>63918.516750000003</v>
      </c>
      <c r="AI51" s="13">
        <v>3330.5465000000004</v>
      </c>
      <c r="AJ51" s="13">
        <v>12.83925</v>
      </c>
      <c r="AK51" s="13">
        <v>34.012749999999997</v>
      </c>
      <c r="AL51" s="13">
        <v>0</v>
      </c>
      <c r="AM51" s="13">
        <v>0.22525000000000001</v>
      </c>
      <c r="AO51">
        <v>6</v>
      </c>
      <c r="AP51" s="13">
        <f t="shared" si="4"/>
        <v>266.62975</v>
      </c>
      <c r="AQ51" s="13">
        <f t="shared" si="4"/>
        <v>277.60075000000001</v>
      </c>
      <c r="AR51" s="13">
        <f t="shared" si="4"/>
        <v>3.9750000000000001E-2</v>
      </c>
      <c r="AS51" s="13">
        <f t="shared" si="4"/>
        <v>196.97450000000001</v>
      </c>
      <c r="AT51" s="13">
        <f t="shared" si="4"/>
        <v>1.3514999999999999</v>
      </c>
      <c r="AU51" s="13">
        <f t="shared" si="4"/>
        <v>75198.255000000005</v>
      </c>
      <c r="AV51" s="13">
        <f t="shared" si="4"/>
        <v>3335.5550000000003</v>
      </c>
      <c r="AW51" s="13">
        <f t="shared" si="4"/>
        <v>12.83925</v>
      </c>
      <c r="AX51" s="13">
        <f t="shared" si="4"/>
        <v>34.012749999999997</v>
      </c>
      <c r="AY51" s="13">
        <f t="shared" si="4"/>
        <v>0</v>
      </c>
      <c r="AZ51" s="13">
        <f t="shared" si="4"/>
        <v>0.22525000000000001</v>
      </c>
    </row>
    <row r="52" spans="2:52" x14ac:dyDescent="0.3">
      <c r="B52">
        <v>7</v>
      </c>
      <c r="C52" s="13">
        <f>'time period'!AD51*'Factoring table'!$H$9</f>
        <v>0.11924999999999999</v>
      </c>
      <c r="D52" s="13">
        <f>'time period'!AE51*'Factoring table'!$H$9</f>
        <v>12.879</v>
      </c>
      <c r="E52" s="13">
        <f>'time period'!AF51*'Factoring table'!$H$9</f>
        <v>0</v>
      </c>
      <c r="F52" s="13">
        <f>'time period'!AG51*'Factoring table'!$H$9</f>
        <v>3327.1545000000001</v>
      </c>
      <c r="G52" s="13">
        <f>'time period'!AH51*'Factoring table'!$H$9</f>
        <v>0</v>
      </c>
      <c r="H52" s="13">
        <f>'time period'!AI51*'Factoring table'!$H$9</f>
        <v>587.74350000000004</v>
      </c>
      <c r="I52" s="13">
        <f>'time period'!AJ51*'Factoring table'!$H$9</f>
        <v>1194.2092500000001</v>
      </c>
      <c r="J52" s="13">
        <f>'time period'!AK51*'Factoring table'!$H$9</f>
        <v>0</v>
      </c>
      <c r="K52" s="13">
        <f>'time period'!AL51*'Factoring table'!$H$9</f>
        <v>0</v>
      </c>
      <c r="L52" s="13">
        <f>'time period'!AM51*'Factoring table'!$H$9</f>
        <v>0</v>
      </c>
      <c r="M52" s="13">
        <f>'time period'!AN51*'Factoring table'!$H$9</f>
        <v>0</v>
      </c>
      <c r="O52">
        <v>7</v>
      </c>
      <c r="P52" s="13">
        <f>'time period'!AD51*'Factoring table'!$H$10</f>
        <v>0.67574999999999996</v>
      </c>
      <c r="Q52" s="13">
        <f>'time period'!AE51*'Factoring table'!$H$10</f>
        <v>72.980999999999995</v>
      </c>
      <c r="R52" s="13">
        <f>'time period'!AF51*'Factoring table'!$H$10</f>
        <v>0</v>
      </c>
      <c r="S52" s="13">
        <f>'time period'!AG51*'Factoring table'!$H$10</f>
        <v>18853.875500000002</v>
      </c>
      <c r="T52" s="13">
        <f>'time period'!AH51*'Factoring table'!$H$10</f>
        <v>0</v>
      </c>
      <c r="U52" s="13">
        <f>'time period'!AI51*'Factoring table'!$H$10</f>
        <v>3330.5465000000004</v>
      </c>
      <c r="V52" s="13">
        <f>'time period'!AJ51*'Factoring table'!$H$10</f>
        <v>6767.1857500000006</v>
      </c>
      <c r="W52" s="13">
        <f>'time period'!AK51*'Factoring table'!$H$10</f>
        <v>0</v>
      </c>
      <c r="X52" s="13">
        <f>'time period'!AL51*'Factoring table'!$H$10</f>
        <v>0</v>
      </c>
      <c r="Y52" s="13">
        <f>'time period'!AM51*'Factoring table'!$H$10</f>
        <v>0</v>
      </c>
      <c r="Z52" s="13">
        <f>'time period'!AN51*'Factoring table'!$H$10</f>
        <v>0</v>
      </c>
      <c r="AB52">
        <v>7</v>
      </c>
      <c r="AC52" s="13">
        <v>0.90100000000000002</v>
      </c>
      <c r="AD52" s="13">
        <v>13.064500000000001</v>
      </c>
      <c r="AE52" s="13">
        <v>0</v>
      </c>
      <c r="AF52" s="13">
        <v>12108.539000000001</v>
      </c>
      <c r="AG52" s="13">
        <v>1.3514999999999999</v>
      </c>
      <c r="AH52" s="13">
        <v>28.381499999999999</v>
      </c>
      <c r="AI52" s="13">
        <v>6767.1857500000006</v>
      </c>
      <c r="AJ52" s="13">
        <v>0.67574999999999996</v>
      </c>
      <c r="AK52" s="13">
        <v>1.3514999999999999</v>
      </c>
      <c r="AL52" s="13">
        <v>0</v>
      </c>
      <c r="AM52" s="13">
        <v>0.22525000000000001</v>
      </c>
      <c r="AO52">
        <v>7</v>
      </c>
      <c r="AP52" s="13">
        <f t="shared" si="4"/>
        <v>1.0202500000000001</v>
      </c>
      <c r="AQ52" s="13">
        <f t="shared" si="4"/>
        <v>25.9435</v>
      </c>
      <c r="AR52" s="13">
        <f t="shared" si="4"/>
        <v>0</v>
      </c>
      <c r="AS52" s="13">
        <f t="shared" si="4"/>
        <v>15435.693500000001</v>
      </c>
      <c r="AT52" s="13">
        <f t="shared" si="4"/>
        <v>1.3514999999999999</v>
      </c>
      <c r="AU52" s="13">
        <f t="shared" si="4"/>
        <v>616.125</v>
      </c>
      <c r="AV52" s="13">
        <f t="shared" si="4"/>
        <v>7961.3950000000004</v>
      </c>
      <c r="AW52" s="13">
        <f t="shared" si="4"/>
        <v>0.67574999999999996</v>
      </c>
      <c r="AX52" s="13">
        <f t="shared" si="4"/>
        <v>1.3514999999999999</v>
      </c>
      <c r="AY52" s="13">
        <f t="shared" si="4"/>
        <v>0</v>
      </c>
      <c r="AZ52" s="13">
        <f t="shared" si="4"/>
        <v>0.22525000000000001</v>
      </c>
    </row>
    <row r="53" spans="2:52" x14ac:dyDescent="0.3">
      <c r="B53">
        <v>8</v>
      </c>
      <c r="C53" s="13">
        <f>'time period'!AD52*'Factoring table'!$H$9</f>
        <v>223.51425</v>
      </c>
      <c r="D53" s="13">
        <f>'time period'!AE52*'Factoring table'!$H$9</f>
        <v>2446.09575</v>
      </c>
      <c r="E53" s="13">
        <f>'time period'!AF52*'Factoring table'!$H$9</f>
        <v>351.03225000000003</v>
      </c>
      <c r="F53" s="13">
        <f>'time period'!AG52*'Factoring table'!$H$9</f>
        <v>12.362250000000001</v>
      </c>
      <c r="G53" s="13">
        <f>'time period'!AH52*'Factoring table'!$H$9</f>
        <v>74.213250000000002</v>
      </c>
      <c r="H53" s="13">
        <f>'time period'!AI52*'Factoring table'!$H$9</f>
        <v>2.2657500000000002</v>
      </c>
      <c r="I53" s="13">
        <f>'time period'!AJ52*'Factoring table'!$H$9</f>
        <v>0.11924999999999999</v>
      </c>
      <c r="J53" s="13">
        <f>'time period'!AK52*'Factoring table'!$H$9</f>
        <v>7368.1394999999993</v>
      </c>
      <c r="K53" s="13">
        <f>'time period'!AL52*'Factoring table'!$H$9</f>
        <v>0.51675000000000004</v>
      </c>
      <c r="L53" s="13">
        <f>'time period'!AM52*'Factoring table'!$H$9</f>
        <v>0</v>
      </c>
      <c r="M53" s="13">
        <f>'time period'!AN52*'Factoring table'!$H$9</f>
        <v>0.11924999999999999</v>
      </c>
      <c r="O53">
        <v>8</v>
      </c>
      <c r="P53" s="13">
        <f>'time period'!AD52*'Factoring table'!$H$10</f>
        <v>1266.5807500000001</v>
      </c>
      <c r="Q53" s="13">
        <f>'time period'!AE52*'Factoring table'!$H$10</f>
        <v>13861.20925</v>
      </c>
      <c r="R53" s="13">
        <f>'time period'!AF52*'Factoring table'!$H$10</f>
        <v>1989.1827500000002</v>
      </c>
      <c r="S53" s="13">
        <f>'time period'!AG52*'Factoring table'!$H$10</f>
        <v>70.052750000000003</v>
      </c>
      <c r="T53" s="13">
        <f>'time period'!AH52*'Factoring table'!$H$10</f>
        <v>420.54175000000004</v>
      </c>
      <c r="U53" s="13">
        <f>'time period'!AI52*'Factoring table'!$H$10</f>
        <v>12.83925</v>
      </c>
      <c r="V53" s="13">
        <f>'time period'!AJ52*'Factoring table'!$H$10</f>
        <v>0.67574999999999996</v>
      </c>
      <c r="W53" s="13">
        <f>'time period'!AK52*'Factoring table'!$H$10</f>
        <v>41752.790500000003</v>
      </c>
      <c r="X53" s="13">
        <f>'time period'!AL52*'Factoring table'!$H$10</f>
        <v>2.9282500000000002</v>
      </c>
      <c r="Y53" s="13">
        <f>'time period'!AM52*'Factoring table'!$H$10</f>
        <v>0</v>
      </c>
      <c r="Z53" s="13">
        <f>'time period'!AN52*'Factoring table'!$H$10</f>
        <v>0.67574999999999996</v>
      </c>
      <c r="AB53">
        <v>8</v>
      </c>
      <c r="AC53" s="13">
        <v>59.466000000000008</v>
      </c>
      <c r="AD53" s="13">
        <v>144.38525000000001</v>
      </c>
      <c r="AE53" s="13">
        <v>823.73924999999997</v>
      </c>
      <c r="AF53" s="13">
        <v>2.4777499999999999</v>
      </c>
      <c r="AG53" s="13">
        <v>763.59749999999997</v>
      </c>
      <c r="AH53" s="13">
        <v>0</v>
      </c>
      <c r="AI53" s="13">
        <v>0</v>
      </c>
      <c r="AJ53" s="13">
        <v>41752.790500000003</v>
      </c>
      <c r="AK53" s="13">
        <v>1029.3924999999999</v>
      </c>
      <c r="AL53" s="13">
        <v>0</v>
      </c>
      <c r="AM53" s="13">
        <v>3.1534999999999997</v>
      </c>
      <c r="AO53">
        <v>8</v>
      </c>
      <c r="AP53" s="13">
        <f t="shared" si="4"/>
        <v>282.98025000000001</v>
      </c>
      <c r="AQ53" s="13">
        <f t="shared" si="4"/>
        <v>2590.4809999999998</v>
      </c>
      <c r="AR53" s="13">
        <f t="shared" si="4"/>
        <v>1174.7715000000001</v>
      </c>
      <c r="AS53" s="13">
        <f t="shared" si="4"/>
        <v>14.840000000000002</v>
      </c>
      <c r="AT53" s="13">
        <f t="shared" si="4"/>
        <v>837.81074999999998</v>
      </c>
      <c r="AU53" s="13">
        <f t="shared" si="4"/>
        <v>2.2657500000000002</v>
      </c>
      <c r="AV53" s="13">
        <f t="shared" si="4"/>
        <v>0.11924999999999999</v>
      </c>
      <c r="AW53" s="13">
        <f t="shared" si="4"/>
        <v>49120.93</v>
      </c>
      <c r="AX53" s="13">
        <f t="shared" si="4"/>
        <v>1029.9092499999999</v>
      </c>
      <c r="AY53" s="13">
        <f t="shared" si="4"/>
        <v>0</v>
      </c>
      <c r="AZ53" s="13">
        <f t="shared" si="4"/>
        <v>3.2727499999999998</v>
      </c>
    </row>
    <row r="54" spans="2:52" x14ac:dyDescent="0.3">
      <c r="B54">
        <v>9</v>
      </c>
      <c r="C54" s="13">
        <f>'time period'!AD53*'Factoring table'!$H$9</f>
        <v>244.97925000000001</v>
      </c>
      <c r="D54" s="13">
        <f>'time period'!AE53*'Factoring table'!$H$9</f>
        <v>299.47649999999999</v>
      </c>
      <c r="E54" s="13">
        <f>'time period'!AF53*'Factoring table'!$H$9</f>
        <v>1.8285</v>
      </c>
      <c r="F54" s="13">
        <f>'time period'!AG53*'Factoring table'!$H$9</f>
        <v>5.1277499999999998</v>
      </c>
      <c r="G54" s="13">
        <f>'time period'!AH53*'Factoring table'!$H$9</f>
        <v>3.9750000000000001E-2</v>
      </c>
      <c r="H54" s="13">
        <f>'time period'!AI53*'Factoring table'!$H$9</f>
        <v>6.0022500000000001</v>
      </c>
      <c r="I54" s="13">
        <f>'time period'!AJ53*'Factoring table'!$H$9</f>
        <v>0.23849999999999999</v>
      </c>
      <c r="J54" s="13">
        <f>'time period'!AK53*'Factoring table'!$H$9</f>
        <v>181.6575</v>
      </c>
      <c r="K54" s="13">
        <f>'time period'!AL53*'Factoring table'!$H$9</f>
        <v>1.3514999999999999</v>
      </c>
      <c r="L54" s="13">
        <f>'time period'!AM53*'Factoring table'!$H$9</f>
        <v>22.180499999999999</v>
      </c>
      <c r="M54" s="13">
        <f>'time period'!AN53*'Factoring table'!$H$9</f>
        <v>859.11675000000002</v>
      </c>
      <c r="O54">
        <v>9</v>
      </c>
      <c r="P54" s="13">
        <f>'time period'!AD53*'Factoring table'!$H$10</f>
        <v>1388.2157500000001</v>
      </c>
      <c r="Q54" s="13">
        <f>'time period'!AE53*'Factoring table'!$H$10</f>
        <v>1697.0335</v>
      </c>
      <c r="R54" s="13">
        <f>'time period'!AF53*'Factoring table'!$H$10</f>
        <v>10.361500000000001</v>
      </c>
      <c r="S54" s="13">
        <f>'time period'!AG53*'Factoring table'!$H$10</f>
        <v>29.05725</v>
      </c>
      <c r="T54" s="13">
        <f>'time period'!AH53*'Factoring table'!$H$10</f>
        <v>0.22525000000000001</v>
      </c>
      <c r="U54" s="13">
        <f>'time period'!AI53*'Factoring table'!$H$10</f>
        <v>34.012749999999997</v>
      </c>
      <c r="V54" s="13">
        <f>'time period'!AJ53*'Factoring table'!$H$10</f>
        <v>1.3514999999999999</v>
      </c>
      <c r="W54" s="13">
        <f>'time period'!AK53*'Factoring table'!$H$10</f>
        <v>1029.3924999999999</v>
      </c>
      <c r="X54" s="13">
        <f>'time period'!AL53*'Factoring table'!$H$10</f>
        <v>7.6584999999999992</v>
      </c>
      <c r="Y54" s="13">
        <f>'time period'!AM53*'Factoring table'!$H$10</f>
        <v>125.6895</v>
      </c>
      <c r="Z54" s="13">
        <f>'time period'!AN53*'Factoring table'!$H$10</f>
        <v>4868.3282500000005</v>
      </c>
      <c r="AB54">
        <v>9</v>
      </c>
      <c r="AC54" s="13">
        <v>6.5322500000000003</v>
      </c>
      <c r="AD54" s="13">
        <v>0.22525000000000001</v>
      </c>
      <c r="AE54" s="13">
        <v>0</v>
      </c>
      <c r="AF54" s="13">
        <v>0</v>
      </c>
      <c r="AG54" s="13">
        <v>0.22525000000000001</v>
      </c>
      <c r="AH54" s="13">
        <v>0</v>
      </c>
      <c r="AI54" s="13">
        <v>0</v>
      </c>
      <c r="AJ54" s="13">
        <v>2.9282500000000002</v>
      </c>
      <c r="AK54" s="13">
        <v>7.6584999999999992</v>
      </c>
      <c r="AL54" s="13">
        <v>1400.154</v>
      </c>
      <c r="AM54" s="13">
        <v>8453.4072500000002</v>
      </c>
      <c r="AO54">
        <v>9</v>
      </c>
      <c r="AP54" s="13">
        <f t="shared" si="4"/>
        <v>251.51150000000001</v>
      </c>
      <c r="AQ54" s="13">
        <f t="shared" si="4"/>
        <v>299.70175</v>
      </c>
      <c r="AR54" s="13">
        <f t="shared" si="4"/>
        <v>1.8285</v>
      </c>
      <c r="AS54" s="13">
        <f t="shared" si="4"/>
        <v>5.1277499999999998</v>
      </c>
      <c r="AT54" s="13">
        <f t="shared" si="4"/>
        <v>0.26500000000000001</v>
      </c>
      <c r="AU54" s="13">
        <f t="shared" si="4"/>
        <v>6.0022500000000001</v>
      </c>
      <c r="AV54" s="13">
        <f t="shared" si="4"/>
        <v>0.23849999999999999</v>
      </c>
      <c r="AW54" s="13">
        <f t="shared" si="4"/>
        <v>184.58574999999999</v>
      </c>
      <c r="AX54" s="13">
        <f t="shared" si="4"/>
        <v>9.01</v>
      </c>
      <c r="AY54" s="13">
        <f t="shared" si="4"/>
        <v>1422.3344999999999</v>
      </c>
      <c r="AZ54" s="13">
        <f t="shared" si="4"/>
        <v>9312.5239999999994</v>
      </c>
    </row>
    <row r="55" spans="2:52" x14ac:dyDescent="0.3">
      <c r="B55">
        <v>10</v>
      </c>
      <c r="C55" s="13">
        <f>'time period'!AD54*'Factoring table'!$H$9</f>
        <v>0.95399999999999996</v>
      </c>
      <c r="D55" s="13">
        <f>'time period'!AE54*'Factoring table'!$H$9</f>
        <v>3.9750000000000001E-2</v>
      </c>
      <c r="E55" s="13">
        <f>'time period'!AF54*'Factoring table'!$H$9</f>
        <v>0</v>
      </c>
      <c r="F55" s="13">
        <f>'time period'!AG54*'Factoring table'!$H$9</f>
        <v>0</v>
      </c>
      <c r="G55" s="13">
        <f>'time period'!AH54*'Factoring table'!$H$9</f>
        <v>0</v>
      </c>
      <c r="H55" s="13">
        <f>'time period'!AI54*'Factoring table'!$H$9</f>
        <v>0</v>
      </c>
      <c r="I55" s="13">
        <f>'time period'!AJ54*'Factoring table'!$H$9</f>
        <v>0</v>
      </c>
      <c r="J55" s="13">
        <f>'time period'!AK54*'Factoring table'!$H$9</f>
        <v>0</v>
      </c>
      <c r="K55" s="13">
        <f>'time period'!AL54*'Factoring table'!$H$9</f>
        <v>247.08599999999998</v>
      </c>
      <c r="L55" s="13">
        <f>'time period'!AM54*'Factoring table'!$H$9</f>
        <v>1702.0155</v>
      </c>
      <c r="M55" s="13">
        <f>'time period'!AN54*'Factoring table'!$H$9</f>
        <v>61.970250000000007</v>
      </c>
      <c r="O55">
        <v>10</v>
      </c>
      <c r="P55" s="13">
        <f>'time period'!AD54*'Factoring table'!$H$10</f>
        <v>5.4059999999999997</v>
      </c>
      <c r="Q55" s="13">
        <f>'time period'!AE54*'Factoring table'!$H$10</f>
        <v>0.22525000000000001</v>
      </c>
      <c r="R55" s="13">
        <f>'time period'!AF54*'Factoring table'!$H$10</f>
        <v>0</v>
      </c>
      <c r="S55" s="13">
        <f>'time period'!AG54*'Factoring table'!$H$10</f>
        <v>0</v>
      </c>
      <c r="T55" s="13">
        <f>'time period'!AH54*'Factoring table'!$H$10</f>
        <v>0</v>
      </c>
      <c r="U55" s="13">
        <f>'time period'!AI54*'Factoring table'!$H$10</f>
        <v>0</v>
      </c>
      <c r="V55" s="13">
        <f>'time period'!AJ54*'Factoring table'!$H$10</f>
        <v>0</v>
      </c>
      <c r="W55" s="13">
        <f>'time period'!AK54*'Factoring table'!$H$10</f>
        <v>0</v>
      </c>
      <c r="X55" s="13">
        <f>'time period'!AL54*'Factoring table'!$H$10</f>
        <v>1400.154</v>
      </c>
      <c r="Y55" s="13">
        <f>'time period'!AM54*'Factoring table'!$H$10</f>
        <v>9644.7545000000009</v>
      </c>
      <c r="Z55" s="13">
        <f>'time period'!AN54*'Factoring table'!$H$10</f>
        <v>351.16475000000003</v>
      </c>
      <c r="AB55">
        <v>10</v>
      </c>
      <c r="AC55" s="13">
        <v>0.22525000000000001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125.6895</v>
      </c>
      <c r="AL55" s="13">
        <v>9644.7545000000009</v>
      </c>
      <c r="AM55" s="13">
        <v>35.139000000000003</v>
      </c>
      <c r="AO55">
        <v>10</v>
      </c>
      <c r="AP55" s="13">
        <f t="shared" si="4"/>
        <v>1.1792499999999999</v>
      </c>
      <c r="AQ55" s="13">
        <f t="shared" si="4"/>
        <v>3.9750000000000001E-2</v>
      </c>
      <c r="AR55" s="13">
        <f t="shared" si="4"/>
        <v>0</v>
      </c>
      <c r="AS55" s="13">
        <f t="shared" si="4"/>
        <v>0</v>
      </c>
      <c r="AT55" s="13">
        <f t="shared" si="4"/>
        <v>0</v>
      </c>
      <c r="AU55" s="13">
        <f t="shared" si="4"/>
        <v>0</v>
      </c>
      <c r="AV55" s="13">
        <f t="shared" si="4"/>
        <v>0</v>
      </c>
      <c r="AW55" s="13">
        <f t="shared" si="4"/>
        <v>0</v>
      </c>
      <c r="AX55" s="13">
        <f t="shared" si="4"/>
        <v>372.77549999999997</v>
      </c>
      <c r="AY55" s="13">
        <f t="shared" si="4"/>
        <v>11346.77</v>
      </c>
      <c r="AZ55" s="13">
        <f t="shared" si="4"/>
        <v>97.109250000000003</v>
      </c>
    </row>
    <row r="56" spans="2:52" x14ac:dyDescent="0.3">
      <c r="B56">
        <v>11</v>
      </c>
      <c r="C56" s="13">
        <f>'time period'!AD55*'Factoring table'!$H$9</f>
        <v>282.22499999999997</v>
      </c>
      <c r="D56" s="13">
        <f>'time period'!AE55*'Factoring table'!$H$9</f>
        <v>0.59624999999999995</v>
      </c>
      <c r="E56" s="13">
        <f>'time period'!AF55*'Factoring table'!$H$9</f>
        <v>0</v>
      </c>
      <c r="F56" s="13">
        <f>'time period'!AG55*'Factoring table'!$H$9</f>
        <v>0</v>
      </c>
      <c r="G56" s="13">
        <f>'time period'!AH55*'Factoring table'!$H$9</f>
        <v>0</v>
      </c>
      <c r="H56" s="13">
        <f>'time period'!AI55*'Factoring table'!$H$9</f>
        <v>3.9750000000000001E-2</v>
      </c>
      <c r="I56" s="13">
        <f>'time period'!AJ55*'Factoring table'!$H$9</f>
        <v>3.9750000000000001E-2</v>
      </c>
      <c r="J56" s="13">
        <f>'time period'!AK55*'Factoring table'!$H$9</f>
        <v>0.55649999999999999</v>
      </c>
      <c r="K56" s="13">
        <f>'time period'!AL55*'Factoring table'!$H$9</f>
        <v>1491.7777500000002</v>
      </c>
      <c r="L56" s="13">
        <f>'time period'!AM55*'Factoring table'!$H$9</f>
        <v>6.2010000000000005</v>
      </c>
      <c r="M56" s="13">
        <f>'time period'!AN55*'Factoring table'!$H$9</f>
        <v>812.9670000000001</v>
      </c>
      <c r="O56">
        <v>11</v>
      </c>
      <c r="P56" s="13">
        <f>'time period'!AD55*'Factoring table'!$H$10</f>
        <v>1599.2749999999999</v>
      </c>
      <c r="Q56" s="13">
        <f>'time period'!AE55*'Factoring table'!$H$10</f>
        <v>3.3787500000000001</v>
      </c>
      <c r="R56" s="13">
        <f>'time period'!AF55*'Factoring table'!$H$10</f>
        <v>0</v>
      </c>
      <c r="S56" s="13">
        <f>'time period'!AG55*'Factoring table'!$H$10</f>
        <v>0</v>
      </c>
      <c r="T56" s="13">
        <f>'time period'!AH55*'Factoring table'!$H$10</f>
        <v>0</v>
      </c>
      <c r="U56" s="13">
        <f>'time period'!AI55*'Factoring table'!$H$10</f>
        <v>0.22525000000000001</v>
      </c>
      <c r="V56" s="13">
        <f>'time period'!AJ55*'Factoring table'!$H$10</f>
        <v>0.22525000000000001</v>
      </c>
      <c r="W56" s="13">
        <f>'time period'!AK55*'Factoring table'!$H$10</f>
        <v>3.1534999999999997</v>
      </c>
      <c r="X56" s="13">
        <f>'time period'!AL55*'Factoring table'!$H$10</f>
        <v>8453.4072500000002</v>
      </c>
      <c r="Y56" s="13">
        <f>'time period'!AM55*'Factoring table'!$H$10</f>
        <v>35.139000000000003</v>
      </c>
      <c r="Z56" s="13">
        <f>'time period'!AN55*'Factoring table'!$H$10</f>
        <v>4606.8130000000001</v>
      </c>
      <c r="AB56">
        <v>11</v>
      </c>
      <c r="AC56" s="13">
        <v>29.958250000000003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0.67574999999999996</v>
      </c>
      <c r="AK56" s="13">
        <v>4868.3282500000005</v>
      </c>
      <c r="AL56" s="13">
        <v>351.16475000000003</v>
      </c>
      <c r="AM56" s="13">
        <v>4606.8130000000001</v>
      </c>
      <c r="AO56">
        <v>11</v>
      </c>
      <c r="AP56" s="13">
        <f t="shared" si="4"/>
        <v>312.18324999999999</v>
      </c>
      <c r="AQ56" s="13">
        <f t="shared" si="4"/>
        <v>0.59624999999999995</v>
      </c>
      <c r="AR56" s="13">
        <f t="shared" si="4"/>
        <v>0</v>
      </c>
      <c r="AS56" s="13">
        <f t="shared" si="4"/>
        <v>0</v>
      </c>
      <c r="AT56" s="13">
        <f t="shared" si="4"/>
        <v>0</v>
      </c>
      <c r="AU56" s="13">
        <f t="shared" si="4"/>
        <v>3.9750000000000001E-2</v>
      </c>
      <c r="AV56" s="13">
        <f t="shared" si="4"/>
        <v>3.9750000000000001E-2</v>
      </c>
      <c r="AW56" s="13">
        <f t="shared" si="4"/>
        <v>1.2322500000000001</v>
      </c>
      <c r="AX56" s="13">
        <f t="shared" si="4"/>
        <v>6360.1060000000007</v>
      </c>
      <c r="AY56" s="13">
        <f t="shared" si="4"/>
        <v>357.36575000000005</v>
      </c>
      <c r="AZ56" s="13">
        <f t="shared" si="4"/>
        <v>5419.7800000000007</v>
      </c>
    </row>
    <row r="65" spans="3:3" x14ac:dyDescent="0.3">
      <c r="C65" s="1"/>
    </row>
  </sheetData>
  <conditionalFormatting sqref="AC57:AM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5AB5-40EA-4C90-A337-942825F4CDE7}">
  <dimension ref="C1:AN56"/>
  <sheetViews>
    <sheetView topLeftCell="R43" workbookViewId="0">
      <selection activeCell="C3" sqref="C3:N56"/>
    </sheetView>
  </sheetViews>
  <sheetFormatPr defaultRowHeight="14.4" x14ac:dyDescent="0.3"/>
  <cols>
    <col min="4" max="4" width="10.5546875" bestFit="1" customWidth="1"/>
    <col min="5" max="5" width="9.5546875" bestFit="1" customWidth="1"/>
    <col min="6" max="6" width="9" bestFit="1" customWidth="1"/>
    <col min="7" max="7" width="9.5546875" bestFit="1" customWidth="1"/>
    <col min="8" max="8" width="9" bestFit="1" customWidth="1"/>
    <col min="9" max="9" width="9.5546875" bestFit="1" customWidth="1"/>
    <col min="10" max="10" width="9" bestFit="1" customWidth="1"/>
    <col min="11" max="11" width="9.5546875" bestFit="1" customWidth="1"/>
    <col min="12" max="14" width="9" bestFit="1" customWidth="1"/>
  </cols>
  <sheetData>
    <row r="1" spans="3:40" ht="15" thickBot="1" x14ac:dyDescent="0.35"/>
    <row r="2" spans="3:40" ht="15" thickBot="1" x14ac:dyDescent="0.35">
      <c r="C2" s="30" t="s">
        <v>17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P2" s="31" t="s">
        <v>18</v>
      </c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  <c r="AC2" s="31" t="s">
        <v>19</v>
      </c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3"/>
    </row>
    <row r="3" spans="3:40" ht="15" thickBot="1" x14ac:dyDescent="0.35">
      <c r="C3" s="14" t="s">
        <v>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P3" s="14" t="s">
        <v>9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  <c r="Z3">
        <v>10</v>
      </c>
      <c r="AA3">
        <v>11</v>
      </c>
      <c r="AC3" s="14" t="s">
        <v>9</v>
      </c>
      <c r="AD3">
        <v>1</v>
      </c>
      <c r="AE3">
        <v>2</v>
      </c>
      <c r="AF3">
        <v>3</v>
      </c>
      <c r="AG3">
        <v>4</v>
      </c>
      <c r="AH3">
        <v>5</v>
      </c>
      <c r="AI3">
        <v>6</v>
      </c>
      <c r="AJ3">
        <v>7</v>
      </c>
      <c r="AK3">
        <v>8</v>
      </c>
      <c r="AL3">
        <v>9</v>
      </c>
      <c r="AM3">
        <v>10</v>
      </c>
      <c r="AN3">
        <v>11</v>
      </c>
    </row>
    <row r="4" spans="3:40" ht="15" thickBot="1" x14ac:dyDescent="0.35">
      <c r="C4">
        <v>1</v>
      </c>
      <c r="D4" s="13">
        <f>'SOV-Direction'!AP4*'Factoring table'!$D$14</f>
        <v>1972174.33</v>
      </c>
      <c r="E4" s="13">
        <f>'SOV-Direction'!AQ4*'Factoring table'!$D$14</f>
        <v>24213.433999999997</v>
      </c>
      <c r="F4" s="13">
        <f>'SOV-Direction'!AR4*'Factoring table'!$D$14</f>
        <v>15.697500000000002</v>
      </c>
      <c r="G4" s="13">
        <f>'SOV-Direction'!AS4*'Factoring table'!$D$14</f>
        <v>195.85649999999998</v>
      </c>
      <c r="H4" s="13">
        <f>'SOV-Direction'!AT4*'Factoring table'!$D$14</f>
        <v>39.927999999999997</v>
      </c>
      <c r="I4" s="13">
        <f>'SOV-Direction'!AU4*'Factoring table'!$D$14</f>
        <v>526.79200000000003</v>
      </c>
      <c r="J4" s="13">
        <f>'SOV-Direction'!AV4*'Factoring table'!$D$14</f>
        <v>2.7370000000000001</v>
      </c>
      <c r="K4" s="13">
        <f>'SOV-Direction'!AW4*'Factoring table'!$D$14</f>
        <v>2606.4290000000001</v>
      </c>
      <c r="L4" s="13">
        <f>'SOV-Direction'!AX4*'Factoring table'!$D$14</f>
        <v>2762.277</v>
      </c>
      <c r="M4" s="13">
        <f>'SOV-Direction'!AY4*'Factoring table'!$D$14</f>
        <v>12.477500000000001</v>
      </c>
      <c r="N4" s="13">
        <f>'SOV-Direction'!AZ4*'Factoring table'!$D$14</f>
        <v>3220.7245000000003</v>
      </c>
      <c r="P4">
        <v>1</v>
      </c>
      <c r="Q4" s="11">
        <f>HOV_Direction!AP4*'Factoring table'!$E$15</f>
        <v>104097.87733333332</v>
      </c>
      <c r="R4" s="11">
        <f>HOV_Direction!AQ4*'Factoring table'!$E$15</f>
        <v>1274.3150000000001</v>
      </c>
      <c r="S4" s="11">
        <f>HOV_Direction!AR4*'Factoring table'!$E$15</f>
        <v>0.77816666666666656</v>
      </c>
      <c r="T4" s="11">
        <f>HOV_Direction!AS4*'Factoring table'!$E$15</f>
        <v>10.357666666666667</v>
      </c>
      <c r="U4" s="11">
        <f>HOV_Direction!AT4*'Factoring table'!$E$15</f>
        <v>1.7173333333333334</v>
      </c>
      <c r="V4" s="11">
        <f>HOV_Direction!AU4*'Factoring table'!$E$15</f>
        <v>27.423666666666666</v>
      </c>
      <c r="W4" s="11">
        <f>HOV_Direction!AV4*'Factoring table'!$E$15</f>
        <v>0.13416666666666666</v>
      </c>
      <c r="X4" s="11">
        <f>HOV_Direction!AW4*'Factoring table'!$E$15</f>
        <v>138.78199999999998</v>
      </c>
      <c r="Y4" s="11">
        <f>HOV_Direction!AX4*'Factoring table'!$E$15</f>
        <v>144.4975</v>
      </c>
      <c r="Z4" s="11">
        <f>HOV_Direction!AY4*'Factoring table'!$E$15</f>
        <v>0.5635</v>
      </c>
      <c r="AA4" s="11">
        <f>HOV_Direction!AZ4*'Factoring table'!$E$15</f>
        <v>168.75483333333332</v>
      </c>
      <c r="AC4">
        <v>1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</row>
    <row r="5" spans="3:40" ht="15" thickBot="1" x14ac:dyDescent="0.35">
      <c r="C5">
        <v>2</v>
      </c>
      <c r="D5" s="13">
        <f>'SOV-Direction'!AP5*'Factoring table'!$D$14</f>
        <v>24213.433999999997</v>
      </c>
      <c r="E5" s="13">
        <f>'SOV-Direction'!AQ5*'Factoring table'!$D$14</f>
        <v>316264.85800000001</v>
      </c>
      <c r="F5" s="13">
        <f>'SOV-Direction'!AR5*'Factoring table'!$D$14</f>
        <v>982.42200000000003</v>
      </c>
      <c r="G5" s="13">
        <f>'SOV-Direction'!AS5*'Factoring table'!$D$14</f>
        <v>50789.704000000005</v>
      </c>
      <c r="H5" s="13">
        <f>'SOV-Direction'!AT5*'Factoring table'!$D$14</f>
        <v>2412.424</v>
      </c>
      <c r="I5" s="13">
        <f>'SOV-Direction'!AU5*'Factoring table'!$D$14</f>
        <v>532.66849999999999</v>
      </c>
      <c r="J5" s="13">
        <f>'SOV-Direction'!AV5*'Factoring table'!$D$14</f>
        <v>160.27549999999999</v>
      </c>
      <c r="K5" s="13">
        <f>'SOV-Direction'!AW5*'Factoring table'!$D$14</f>
        <v>27522.386500000001</v>
      </c>
      <c r="L5" s="13">
        <f>'SOV-Direction'!AX5*'Factoring table'!$D$14</f>
        <v>3304.6860000000001</v>
      </c>
      <c r="M5" s="13">
        <f>'SOV-Direction'!AY5*'Factoring table'!$D$14</f>
        <v>1.288</v>
      </c>
      <c r="N5" s="13">
        <f>'SOV-Direction'!AZ5*'Factoring table'!$D$14</f>
        <v>6.1985000000000001</v>
      </c>
      <c r="P5">
        <v>2</v>
      </c>
      <c r="Q5" s="11">
        <f>HOV_Direction!AP5*'Factoring table'!$E$15</f>
        <v>1274.3150000000001</v>
      </c>
      <c r="R5" s="11">
        <f>HOV_Direction!AQ5*'Factoring table'!$E$15</f>
        <v>16642.194333333333</v>
      </c>
      <c r="S5" s="11">
        <f>HOV_Direction!AR5*'Factoring table'!$E$15</f>
        <v>51.036999999999992</v>
      </c>
      <c r="T5" s="11">
        <f>HOV_Direction!AS5*'Factoring table'!$E$15</f>
        <v>2677.5909999999999</v>
      </c>
      <c r="U5" s="11">
        <f>HOV_Direction!AT5*'Factoring table'!$E$15</f>
        <v>128.23650000000001</v>
      </c>
      <c r="V5" s="11">
        <f>HOV_Direction!AU5*'Factoring table'!$E$15</f>
        <v>27.987166666666667</v>
      </c>
      <c r="W5" s="11">
        <f>HOV_Direction!AV5*'Factoring table'!$E$15</f>
        <v>7.9426666666666677</v>
      </c>
      <c r="X5" s="11">
        <f>HOV_Direction!AW5*'Factoring table'!$E$15</f>
        <v>1449.1073333333334</v>
      </c>
      <c r="Y5" s="11">
        <f>HOV_Direction!AX5*'Factoring table'!$E$15</f>
        <v>174.89966666666663</v>
      </c>
      <c r="Z5" s="11">
        <f>HOV_Direction!AY5*'Factoring table'!$E$15</f>
        <v>5.3666666666666668E-2</v>
      </c>
      <c r="AA5" s="11">
        <f>HOV_Direction!AZ5*'Factoring table'!$E$15</f>
        <v>0.40249999999999997</v>
      </c>
      <c r="AC5">
        <v>2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</row>
    <row r="6" spans="3:40" ht="15" thickBot="1" x14ac:dyDescent="0.35">
      <c r="C6">
        <v>3</v>
      </c>
      <c r="D6" s="13">
        <f>'SOV-Direction'!AP6*'Factoring table'!$D$14</f>
        <v>15.697500000000002</v>
      </c>
      <c r="E6" s="13">
        <f>'SOV-Direction'!AQ6*'Factoring table'!$D$14</f>
        <v>982.42200000000003</v>
      </c>
      <c r="F6" s="13">
        <f>'SOV-Direction'!AR6*'Factoring table'!$D$14</f>
        <v>10259.081</v>
      </c>
      <c r="G6" s="13">
        <f>'SOV-Direction'!AS6*'Factoring table'!$D$14</f>
        <v>111.1705</v>
      </c>
      <c r="H6" s="13">
        <f>'SOV-Direction'!AT6*'Factoring table'!$D$14</f>
        <v>15585.363499999999</v>
      </c>
      <c r="I6" s="13">
        <f>'SOV-Direction'!AU6*'Factoring table'!$D$14</f>
        <v>8.0500000000000002E-2</v>
      </c>
      <c r="J6" s="13">
        <f>'SOV-Direction'!AV6*'Factoring table'!$D$14</f>
        <v>8.0500000000000002E-2</v>
      </c>
      <c r="K6" s="13">
        <f>'SOV-Direction'!AW6*'Factoring table'!$D$14</f>
        <v>5540.6540000000005</v>
      </c>
      <c r="L6" s="13">
        <f>'SOV-Direction'!AX6*'Factoring table'!$D$14</f>
        <v>24.150000000000002</v>
      </c>
      <c r="M6" s="13">
        <f>'SOV-Direction'!AY6*'Factoring table'!$D$14</f>
        <v>0.161</v>
      </c>
      <c r="N6" s="13">
        <f>'SOV-Direction'!AZ6*'Factoring table'!$D$14</f>
        <v>8.0500000000000002E-2</v>
      </c>
      <c r="P6">
        <v>3</v>
      </c>
      <c r="Q6" s="11">
        <f>HOV_Direction!AP6*'Factoring table'!$E$15</f>
        <v>0.77816666666666656</v>
      </c>
      <c r="R6" s="11">
        <f>HOV_Direction!AQ6*'Factoring table'!$E$15</f>
        <v>51.036999999999992</v>
      </c>
      <c r="S6" s="11">
        <f>HOV_Direction!AR6*'Factoring table'!$E$15</f>
        <v>535.64699999999993</v>
      </c>
      <c r="T6" s="11">
        <f>HOV_Direction!AS6*'Factoring table'!$E$15</f>
        <v>5.3666666666666671</v>
      </c>
      <c r="U6" s="11">
        <f>HOV_Direction!AT6*'Factoring table'!$E$15</f>
        <v>819.30216666666661</v>
      </c>
      <c r="V6" s="11">
        <f>HOV_Direction!AU6*'Factoring table'!$E$15</f>
        <v>0</v>
      </c>
      <c r="W6" s="11">
        <f>HOV_Direction!AV6*'Factoring table'!$E$15</f>
        <v>2.6833333333333334E-2</v>
      </c>
      <c r="X6" s="11">
        <f>HOV_Direction!AW6*'Factoring table'!$E$15</f>
        <v>291.75883333333331</v>
      </c>
      <c r="Y6" s="11">
        <f>HOV_Direction!AX6*'Factoring table'!$E$15</f>
        <v>1.3685</v>
      </c>
      <c r="Z6" s="11">
        <f>HOV_Direction!AY6*'Factoring table'!$E$15</f>
        <v>0</v>
      </c>
      <c r="AA6" s="11">
        <f>HOV_Direction!AZ6*'Factoring table'!$E$15</f>
        <v>2.6833333333333334E-2</v>
      </c>
      <c r="AC6">
        <v>3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</row>
    <row r="7" spans="3:40" ht="15" thickBot="1" x14ac:dyDescent="0.35">
      <c r="C7">
        <v>4</v>
      </c>
      <c r="D7" s="13">
        <f>'SOV-Direction'!AP7*'Factoring table'!$D$14</f>
        <v>195.85649999999998</v>
      </c>
      <c r="E7" s="13">
        <f>'SOV-Direction'!AQ7*'Factoring table'!$D$14</f>
        <v>50789.704000000005</v>
      </c>
      <c r="F7" s="13">
        <f>'SOV-Direction'!AR7*'Factoring table'!$D$14</f>
        <v>111.1705</v>
      </c>
      <c r="G7" s="13">
        <f>'SOV-Direction'!AS7*'Factoring table'!$D$14</f>
        <v>59766.741999999998</v>
      </c>
      <c r="H7" s="13">
        <f>'SOV-Direction'!AT7*'Factoring table'!$D$14</f>
        <v>2452.1105000000002</v>
      </c>
      <c r="I7" s="13">
        <f>'SOV-Direction'!AU7*'Factoring table'!$D$14</f>
        <v>401.77550000000002</v>
      </c>
      <c r="J7" s="13">
        <f>'SOV-Direction'!AV7*'Factoring table'!$D$14</f>
        <v>60966.675000000003</v>
      </c>
      <c r="K7" s="13">
        <f>'SOV-Direction'!AW7*'Factoring table'!$D$14</f>
        <v>156.89449999999999</v>
      </c>
      <c r="L7" s="13">
        <f>'SOV-Direction'!AX7*'Factoring table'!$D$14</f>
        <v>61.743500000000004</v>
      </c>
      <c r="M7" s="13">
        <f>'SOV-Direction'!AY7*'Factoring table'!$D$14</f>
        <v>0.161</v>
      </c>
      <c r="N7" s="13">
        <f>'SOV-Direction'!AZ7*'Factoring table'!$D$14</f>
        <v>0.161</v>
      </c>
      <c r="P7">
        <v>4</v>
      </c>
      <c r="Q7" s="11">
        <f>HOV_Direction!AP7*'Factoring table'!$E$15</f>
        <v>10.357666666666667</v>
      </c>
      <c r="R7" s="11">
        <f>HOV_Direction!AQ7*'Factoring table'!$E$15</f>
        <v>2677.5909999999999</v>
      </c>
      <c r="S7" s="11">
        <f>HOV_Direction!AR7*'Factoring table'!$E$15</f>
        <v>5.3666666666666671</v>
      </c>
      <c r="T7" s="11">
        <f>HOV_Direction!AS7*'Factoring table'!$E$15</f>
        <v>3145.1350000000002</v>
      </c>
      <c r="U7" s="11">
        <f>HOV_Direction!AT7*'Factoring table'!$E$15</f>
        <v>129.17566666666667</v>
      </c>
      <c r="V7" s="11">
        <f>HOV_Direction!AU7*'Factoring table'!$E$15</f>
        <v>21.386166666666668</v>
      </c>
      <c r="W7" s="11">
        <f>HOV_Direction!AV7*'Factoring table'!$E$15</f>
        <v>3206.7979999999998</v>
      </c>
      <c r="X7" s="11">
        <f>HOV_Direction!AW7*'Factoring table'!$E$15</f>
        <v>8.9623333333333335</v>
      </c>
      <c r="Y7" s="11">
        <f>HOV_Direction!AX7*'Factoring table'!$E$15</f>
        <v>3.1126666666666667</v>
      </c>
      <c r="Z7" s="11">
        <f>HOV_Direction!AY7*'Factoring table'!$E$15</f>
        <v>0</v>
      </c>
      <c r="AA7" s="11">
        <f>HOV_Direction!AZ7*'Factoring table'!$E$15</f>
        <v>2.6833333333333334E-2</v>
      </c>
      <c r="AC7">
        <v>4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</row>
    <row r="8" spans="3:40" ht="15" thickBot="1" x14ac:dyDescent="0.35">
      <c r="C8">
        <v>5</v>
      </c>
      <c r="D8" s="13">
        <f>'SOV-Direction'!AP8*'Factoring table'!$D$14</f>
        <v>39.927999999999997</v>
      </c>
      <c r="E8" s="13">
        <f>'SOV-Direction'!AQ8*'Factoring table'!$D$14</f>
        <v>2412.424</v>
      </c>
      <c r="F8" s="13">
        <f>'SOV-Direction'!AR8*'Factoring table'!$D$14</f>
        <v>15585.363499999999</v>
      </c>
      <c r="G8" s="13">
        <f>'SOV-Direction'!AS8*'Factoring table'!$D$14</f>
        <v>2452.1105000000002</v>
      </c>
      <c r="H8" s="13">
        <f>'SOV-Direction'!AT8*'Factoring table'!$D$14</f>
        <v>7798.6790000000001</v>
      </c>
      <c r="I8" s="13">
        <f>'SOV-Direction'!AU8*'Factoring table'!$D$14</f>
        <v>2.0124999999999997</v>
      </c>
      <c r="J8" s="13">
        <f>'SOV-Direction'!AV8*'Factoring table'!$D$14</f>
        <v>1.4490000000000001</v>
      </c>
      <c r="K8" s="13">
        <f>'SOV-Direction'!AW8*'Factoring table'!$D$14</f>
        <v>2266.558</v>
      </c>
      <c r="L8" s="13">
        <f>'SOV-Direction'!AX8*'Factoring table'!$D$14</f>
        <v>1.127</v>
      </c>
      <c r="M8" s="13">
        <f>'SOV-Direction'!AY8*'Factoring table'!$D$14</f>
        <v>0.161</v>
      </c>
      <c r="N8" s="13">
        <f>'SOV-Direction'!AZ8*'Factoring table'!$D$14</f>
        <v>0</v>
      </c>
      <c r="P8">
        <v>5</v>
      </c>
      <c r="Q8" s="11">
        <f>HOV_Direction!AP8*'Factoring table'!$E$15</f>
        <v>1.7173333333333334</v>
      </c>
      <c r="R8" s="11">
        <f>HOV_Direction!AQ8*'Factoring table'!$E$15</f>
        <v>128.23650000000001</v>
      </c>
      <c r="S8" s="11">
        <f>HOV_Direction!AR8*'Factoring table'!$E$15</f>
        <v>819.30216666666661</v>
      </c>
      <c r="T8" s="11">
        <f>HOV_Direction!AS8*'Factoring table'!$E$15</f>
        <v>129.17566666666667</v>
      </c>
      <c r="U8" s="11">
        <f>HOV_Direction!AT8*'Factoring table'!$E$15</f>
        <v>410.92566666666664</v>
      </c>
      <c r="V8" s="11">
        <f>HOV_Direction!AU8*'Factoring table'!$E$15</f>
        <v>8.0499999999999988E-2</v>
      </c>
      <c r="W8" s="11">
        <f>HOV_Direction!AV8*'Factoring table'!$E$15</f>
        <v>2.6833333333333334E-2</v>
      </c>
      <c r="X8" s="11">
        <f>HOV_Direction!AW8*'Factoring table'!$E$15</f>
        <v>117.66416666666666</v>
      </c>
      <c r="Y8" s="11">
        <f>HOV_Direction!AX8*'Factoring table'!$E$15</f>
        <v>2.6833333333333334E-2</v>
      </c>
      <c r="Z8" s="11">
        <f>HOV_Direction!AY8*'Factoring table'!$E$15</f>
        <v>0</v>
      </c>
      <c r="AA8" s="11">
        <f>HOV_Direction!AZ8*'Factoring table'!$E$15</f>
        <v>5.3666666666666668E-2</v>
      </c>
      <c r="AC8">
        <v>5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</row>
    <row r="9" spans="3:40" ht="15" thickBot="1" x14ac:dyDescent="0.35">
      <c r="C9">
        <v>6</v>
      </c>
      <c r="D9" s="13">
        <f>'SOV-Direction'!AP9*'Factoring table'!$D$14</f>
        <v>526.79200000000003</v>
      </c>
      <c r="E9" s="13">
        <f>'SOV-Direction'!AQ9*'Factoring table'!$D$14</f>
        <v>532.66849999999999</v>
      </c>
      <c r="F9" s="13">
        <f>'SOV-Direction'!AR9*'Factoring table'!$D$14</f>
        <v>8.0500000000000002E-2</v>
      </c>
      <c r="G9" s="13">
        <f>'SOV-Direction'!AS9*'Factoring table'!$D$14</f>
        <v>401.77550000000002</v>
      </c>
      <c r="H9" s="13">
        <f>'SOV-Direction'!AT9*'Factoring table'!$D$14</f>
        <v>2.0124999999999997</v>
      </c>
      <c r="I9" s="13">
        <f>'SOV-Direction'!AU9*'Factoring table'!$D$14</f>
        <v>251930.86800000002</v>
      </c>
      <c r="J9" s="13">
        <f>'SOV-Direction'!AV9*'Factoring table'!$D$14</f>
        <v>6659.6040000000003</v>
      </c>
      <c r="K9" s="13">
        <f>'SOV-Direction'!AW9*'Factoring table'!$D$14</f>
        <v>26.404</v>
      </c>
      <c r="L9" s="13">
        <f>'SOV-Direction'!AX9*'Factoring table'!$D$14</f>
        <v>64.641500000000008</v>
      </c>
      <c r="M9" s="13">
        <f>'SOV-Direction'!AY9*'Factoring table'!$D$14</f>
        <v>0.161</v>
      </c>
      <c r="N9" s="13">
        <f>'SOV-Direction'!AZ9*'Factoring table'!$D$14</f>
        <v>0.40250000000000002</v>
      </c>
      <c r="P9">
        <v>6</v>
      </c>
      <c r="Q9" s="11">
        <f>HOV_Direction!AP9*'Factoring table'!$E$15</f>
        <v>27.423666666666666</v>
      </c>
      <c r="R9" s="11">
        <f>HOV_Direction!AQ9*'Factoring table'!$E$15</f>
        <v>27.987166666666667</v>
      </c>
      <c r="S9" s="11">
        <f>HOV_Direction!AR9*'Factoring table'!$E$15</f>
        <v>0</v>
      </c>
      <c r="T9" s="11">
        <f>HOV_Direction!AS9*'Factoring table'!$E$15</f>
        <v>21.386166666666668</v>
      </c>
      <c r="U9" s="11">
        <f>HOV_Direction!AT9*'Factoring table'!$E$15</f>
        <v>8.0499999999999988E-2</v>
      </c>
      <c r="V9" s="11">
        <f>HOV_Direction!AU9*'Factoring table'!$E$15</f>
        <v>13295.272666666666</v>
      </c>
      <c r="W9" s="11">
        <f>HOV_Direction!AV9*'Factoring table'!$E$15</f>
        <v>346.76716666666664</v>
      </c>
      <c r="X9" s="11">
        <f>HOV_Direction!AW9*'Factoring table'!$E$15</f>
        <v>1.6636666666666668</v>
      </c>
      <c r="Y9" s="11">
        <f>HOV_Direction!AX9*'Factoring table'!$E$15</f>
        <v>3.5688333333333331</v>
      </c>
      <c r="Z9" s="11">
        <f>HOV_Direction!AY9*'Factoring table'!$E$15</f>
        <v>0</v>
      </c>
      <c r="AA9" s="11">
        <f>HOV_Direction!AZ9*'Factoring table'!$E$15</f>
        <v>5.3666666666666668E-2</v>
      </c>
      <c r="AC9">
        <v>6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</row>
    <row r="10" spans="3:40" ht="15" thickBot="1" x14ac:dyDescent="0.35">
      <c r="C10">
        <v>7</v>
      </c>
      <c r="D10" s="13">
        <f>'SOV-Direction'!AP10*'Factoring table'!$D$14</f>
        <v>2.7370000000000001</v>
      </c>
      <c r="E10" s="13">
        <f>'SOV-Direction'!AQ10*'Factoring table'!$D$14</f>
        <v>160.27549999999999</v>
      </c>
      <c r="F10" s="13">
        <f>'SOV-Direction'!AR10*'Factoring table'!$D$14</f>
        <v>8.0500000000000002E-2</v>
      </c>
      <c r="G10" s="13">
        <f>'SOV-Direction'!AS10*'Factoring table'!$D$14</f>
        <v>60966.675000000003</v>
      </c>
      <c r="H10" s="13">
        <f>'SOV-Direction'!AT10*'Factoring table'!$D$14</f>
        <v>1.4490000000000001</v>
      </c>
      <c r="I10" s="13">
        <f>'SOV-Direction'!AU10*'Factoring table'!$D$14</f>
        <v>6659.6040000000003</v>
      </c>
      <c r="J10" s="13">
        <f>'SOV-Direction'!AV10*'Factoring table'!$D$14</f>
        <v>26637.128000000001</v>
      </c>
      <c r="K10" s="13">
        <f>'SOV-Direction'!AW10*'Factoring table'!$D$14</f>
        <v>0.80500000000000005</v>
      </c>
      <c r="L10" s="13">
        <f>'SOV-Direction'!AX10*'Factoring table'!$D$14</f>
        <v>2.093</v>
      </c>
      <c r="M10" s="13">
        <f>'SOV-Direction'!AY10*'Factoring table'!$D$14</f>
        <v>0.161</v>
      </c>
      <c r="N10" s="13">
        <f>'SOV-Direction'!AZ10*'Factoring table'!$D$14</f>
        <v>0</v>
      </c>
      <c r="P10">
        <v>7</v>
      </c>
      <c r="Q10" s="11">
        <f>HOV_Direction!AP10*'Factoring table'!$E$15</f>
        <v>0.13416666666666666</v>
      </c>
      <c r="R10" s="11">
        <f>HOV_Direction!AQ10*'Factoring table'!$E$15</f>
        <v>7.9426666666666677</v>
      </c>
      <c r="S10" s="11">
        <f>HOV_Direction!AR10*'Factoring table'!$E$15</f>
        <v>2.6833333333333334E-2</v>
      </c>
      <c r="T10" s="11">
        <f>HOV_Direction!AS10*'Factoring table'!$E$15</f>
        <v>3206.7979999999998</v>
      </c>
      <c r="U10" s="11">
        <f>HOV_Direction!AT10*'Factoring table'!$E$15</f>
        <v>2.6833333333333334E-2</v>
      </c>
      <c r="V10" s="11">
        <f>HOV_Direction!AU10*'Factoring table'!$E$15</f>
        <v>346.76716666666664</v>
      </c>
      <c r="W10" s="11">
        <f>HOV_Direction!AV10*'Factoring table'!$E$15</f>
        <v>1407.8913333333333</v>
      </c>
      <c r="X10" s="11">
        <f>HOV_Direction!AW10*'Factoring table'!$E$15</f>
        <v>8.0499999999999988E-2</v>
      </c>
      <c r="Y10" s="11">
        <f>HOV_Direction!AX10*'Factoring table'!$E$15</f>
        <v>5.3666666666666668E-2</v>
      </c>
      <c r="Z10" s="11">
        <f>HOV_Direction!AY10*'Factoring table'!$E$15</f>
        <v>0</v>
      </c>
      <c r="AA10" s="11">
        <f>HOV_Direction!AZ10*'Factoring table'!$E$15</f>
        <v>2.6833333333333334E-2</v>
      </c>
      <c r="AC10">
        <v>7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</row>
    <row r="11" spans="3:40" ht="15" thickBot="1" x14ac:dyDescent="0.35">
      <c r="C11">
        <v>8</v>
      </c>
      <c r="D11" s="13">
        <f>'SOV-Direction'!AP11*'Factoring table'!$D$14</f>
        <v>2606.4290000000001</v>
      </c>
      <c r="E11" s="13">
        <f>'SOV-Direction'!AQ11*'Factoring table'!$D$14</f>
        <v>27522.386500000001</v>
      </c>
      <c r="F11" s="13">
        <f>'SOV-Direction'!AR11*'Factoring table'!$D$14</f>
        <v>5540.6540000000005</v>
      </c>
      <c r="G11" s="13">
        <f>'SOV-Direction'!AS11*'Factoring table'!$D$14</f>
        <v>156.89449999999999</v>
      </c>
      <c r="H11" s="13">
        <f>'SOV-Direction'!AT11*'Factoring table'!$D$14</f>
        <v>2266.558</v>
      </c>
      <c r="I11" s="13">
        <f>'SOV-Direction'!AU11*'Factoring table'!$D$14</f>
        <v>26.404</v>
      </c>
      <c r="J11" s="13">
        <f>'SOV-Direction'!AV11*'Factoring table'!$D$14</f>
        <v>0.80500000000000005</v>
      </c>
      <c r="K11" s="13">
        <f>'SOV-Direction'!AW11*'Factoring table'!$D$14</f>
        <v>164259.44500000001</v>
      </c>
      <c r="L11" s="13">
        <f>'SOV-Direction'!AX11*'Factoring table'!$D$14</f>
        <v>2022.16</v>
      </c>
      <c r="M11" s="13">
        <f>'SOV-Direction'!AY11*'Factoring table'!$D$14</f>
        <v>8.0500000000000002E-2</v>
      </c>
      <c r="N11" s="13">
        <f>'SOV-Direction'!AZ11*'Factoring table'!$D$14</f>
        <v>8.3719999999999999</v>
      </c>
      <c r="P11">
        <v>8</v>
      </c>
      <c r="Q11" s="11">
        <f>HOV_Direction!AP11*'Factoring table'!$E$15</f>
        <v>138.78199999999998</v>
      </c>
      <c r="R11" s="11">
        <f>HOV_Direction!AQ11*'Factoring table'!$E$15</f>
        <v>1449.1073333333334</v>
      </c>
      <c r="S11" s="11">
        <f>HOV_Direction!AR11*'Factoring table'!$E$15</f>
        <v>291.75883333333331</v>
      </c>
      <c r="T11" s="11">
        <f>HOV_Direction!AS11*'Factoring table'!$E$15</f>
        <v>8.9623333333333335</v>
      </c>
      <c r="U11" s="11">
        <f>HOV_Direction!AT11*'Factoring table'!$E$15</f>
        <v>117.66416666666666</v>
      </c>
      <c r="V11" s="11">
        <f>HOV_Direction!AU11*'Factoring table'!$E$15</f>
        <v>1.6636666666666668</v>
      </c>
      <c r="W11" s="11">
        <f>HOV_Direction!AV11*'Factoring table'!$E$15</f>
        <v>8.0499999999999988E-2</v>
      </c>
      <c r="X11" s="11">
        <f>HOV_Direction!AW11*'Factoring table'!$E$15</f>
        <v>8683.3739999999998</v>
      </c>
      <c r="Y11" s="11">
        <f>HOV_Direction!AX11*'Factoring table'!$E$15</f>
        <v>106.34049999999999</v>
      </c>
      <c r="Z11" s="11">
        <f>HOV_Direction!AY11*'Factoring table'!$E$15</f>
        <v>2.6833333333333334E-2</v>
      </c>
      <c r="AA11" s="11">
        <f>HOV_Direction!AZ11*'Factoring table'!$E$15</f>
        <v>0.42933333333333334</v>
      </c>
      <c r="AC11">
        <v>8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</row>
    <row r="12" spans="3:40" ht="15" thickBot="1" x14ac:dyDescent="0.35">
      <c r="C12">
        <v>9</v>
      </c>
      <c r="D12" s="13">
        <f>'SOV-Direction'!AP12*'Factoring table'!$D$14</f>
        <v>2762.277</v>
      </c>
      <c r="E12" s="13">
        <f>'SOV-Direction'!AQ12*'Factoring table'!$D$14</f>
        <v>3304.6860000000001</v>
      </c>
      <c r="F12" s="13">
        <f>'SOV-Direction'!AR12*'Factoring table'!$D$14</f>
        <v>24.150000000000002</v>
      </c>
      <c r="G12" s="13">
        <f>'SOV-Direction'!AS12*'Factoring table'!$D$14</f>
        <v>61.743500000000004</v>
      </c>
      <c r="H12" s="13">
        <f>'SOV-Direction'!AT12*'Factoring table'!$D$14</f>
        <v>1.127</v>
      </c>
      <c r="I12" s="13">
        <f>'SOV-Direction'!AU12*'Factoring table'!$D$14</f>
        <v>64.641500000000008</v>
      </c>
      <c r="J12" s="13">
        <f>'SOV-Direction'!AV12*'Factoring table'!$D$14</f>
        <v>2.093</v>
      </c>
      <c r="K12" s="13">
        <f>'SOV-Direction'!AW12*'Factoring table'!$D$14</f>
        <v>2022.16</v>
      </c>
      <c r="L12" s="13">
        <f>'SOV-Direction'!AX12*'Factoring table'!$D$14</f>
        <v>25.920999999999999</v>
      </c>
      <c r="M12" s="13">
        <f>'SOV-Direction'!AY12*'Factoring table'!$D$14</f>
        <v>3084.5990000000002</v>
      </c>
      <c r="N12" s="13">
        <f>'SOV-Direction'!AZ12*'Factoring table'!$D$14</f>
        <v>26251.694000000003</v>
      </c>
      <c r="P12">
        <v>9</v>
      </c>
      <c r="Q12" s="11">
        <f>HOV_Direction!AP12*'Factoring table'!$E$15</f>
        <v>144.4975</v>
      </c>
      <c r="R12" s="11">
        <f>HOV_Direction!AQ12*'Factoring table'!$E$15</f>
        <v>174.89966666666663</v>
      </c>
      <c r="S12" s="11">
        <f>HOV_Direction!AR12*'Factoring table'!$E$15</f>
        <v>1.3685</v>
      </c>
      <c r="T12" s="11">
        <f>HOV_Direction!AS12*'Factoring table'!$E$15</f>
        <v>3.1126666666666667</v>
      </c>
      <c r="U12" s="11">
        <f>HOV_Direction!AT12*'Factoring table'!$E$15</f>
        <v>2.6833333333333334E-2</v>
      </c>
      <c r="V12" s="11">
        <f>HOV_Direction!AU12*'Factoring table'!$E$15</f>
        <v>3.5688333333333331</v>
      </c>
      <c r="W12" s="11">
        <f>HOV_Direction!AV12*'Factoring table'!$E$15</f>
        <v>5.3666666666666668E-2</v>
      </c>
      <c r="X12" s="11">
        <f>HOV_Direction!AW12*'Factoring table'!$E$15</f>
        <v>106.34049999999999</v>
      </c>
      <c r="Y12" s="11">
        <f>HOV_Direction!AX12*'Factoring table'!$E$15</f>
        <v>1.3416666666666668</v>
      </c>
      <c r="Z12" s="11">
        <f>HOV_Direction!AY12*'Factoring table'!$E$15</f>
        <v>158.88016666666667</v>
      </c>
      <c r="AA12" s="11">
        <f>HOV_Direction!AZ12*'Factoring table'!$E$15</f>
        <v>1384.1706666666664</v>
      </c>
      <c r="AC12">
        <v>9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</row>
    <row r="13" spans="3:40" ht="15" thickBot="1" x14ac:dyDescent="0.35">
      <c r="C13">
        <v>10</v>
      </c>
      <c r="D13" s="13">
        <f>'SOV-Direction'!AP13*'Factoring table'!$D$14</f>
        <v>12.477500000000001</v>
      </c>
      <c r="E13" s="13">
        <f>'SOV-Direction'!AQ13*'Factoring table'!$D$14</f>
        <v>1.288</v>
      </c>
      <c r="F13" s="13">
        <f>'SOV-Direction'!AR13*'Factoring table'!$D$14</f>
        <v>0.161</v>
      </c>
      <c r="G13" s="13">
        <f>'SOV-Direction'!AS13*'Factoring table'!$D$14</f>
        <v>0.161</v>
      </c>
      <c r="H13" s="13">
        <f>'SOV-Direction'!AT13*'Factoring table'!$D$14</f>
        <v>0.161</v>
      </c>
      <c r="I13" s="13">
        <f>'SOV-Direction'!AU13*'Factoring table'!$D$14</f>
        <v>0.161</v>
      </c>
      <c r="J13" s="13">
        <f>'SOV-Direction'!AV13*'Factoring table'!$D$14</f>
        <v>0.161</v>
      </c>
      <c r="K13" s="13">
        <f>'SOV-Direction'!AW13*'Factoring table'!$D$14</f>
        <v>8.0500000000000002E-2</v>
      </c>
      <c r="L13" s="13">
        <f>'SOV-Direction'!AX13*'Factoring table'!$D$14</f>
        <v>3084.5990000000002</v>
      </c>
      <c r="M13" s="13">
        <f>'SOV-Direction'!AY13*'Factoring table'!$D$14</f>
        <v>38378.053</v>
      </c>
      <c r="N13" s="13">
        <f>'SOV-Direction'!AZ13*'Factoring table'!$D$14</f>
        <v>765.39400000000012</v>
      </c>
      <c r="P13">
        <v>10</v>
      </c>
      <c r="Q13" s="11">
        <f>HOV_Direction!AP13*'Factoring table'!$E$15</f>
        <v>0.5635</v>
      </c>
      <c r="R13" s="11">
        <f>HOV_Direction!AQ13*'Factoring table'!$E$15</f>
        <v>5.3666666666666668E-2</v>
      </c>
      <c r="S13" s="11">
        <f>HOV_Direction!AR13*'Factoring table'!$E$15</f>
        <v>0</v>
      </c>
      <c r="T13" s="11">
        <f>HOV_Direction!AS13*'Factoring table'!$E$15</f>
        <v>0</v>
      </c>
      <c r="U13" s="11">
        <f>HOV_Direction!AT13*'Factoring table'!$E$15</f>
        <v>0</v>
      </c>
      <c r="V13" s="11">
        <f>HOV_Direction!AU13*'Factoring table'!$E$15</f>
        <v>0</v>
      </c>
      <c r="W13" s="11">
        <f>HOV_Direction!AV13*'Factoring table'!$E$15</f>
        <v>0</v>
      </c>
      <c r="X13" s="11">
        <f>HOV_Direction!AW13*'Factoring table'!$E$15</f>
        <v>2.6833333333333334E-2</v>
      </c>
      <c r="Y13" s="11">
        <f>HOV_Direction!AX13*'Factoring table'!$E$15</f>
        <v>158.88016666666667</v>
      </c>
      <c r="Z13" s="11">
        <f>HOV_Direction!AY13*'Factoring table'!$E$15</f>
        <v>2020.4963333333335</v>
      </c>
      <c r="AA13" s="11">
        <f>HOV_Direction!AZ13*'Factoring table'!$E$15</f>
        <v>39.203499999999998</v>
      </c>
      <c r="AC13">
        <v>10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</row>
    <row r="14" spans="3:40" x14ac:dyDescent="0.3">
      <c r="C14">
        <v>11</v>
      </c>
      <c r="D14" s="13">
        <f>'SOV-Direction'!AP14*'Factoring table'!$D$14</f>
        <v>3220.7245000000003</v>
      </c>
      <c r="E14" s="13">
        <f>'SOV-Direction'!AQ14*'Factoring table'!$D$14</f>
        <v>6.1985000000000001</v>
      </c>
      <c r="F14" s="13">
        <f>'SOV-Direction'!AR14*'Factoring table'!$D$14</f>
        <v>8.0500000000000002E-2</v>
      </c>
      <c r="G14" s="13">
        <f>'SOV-Direction'!AS14*'Factoring table'!$D$14</f>
        <v>0.161</v>
      </c>
      <c r="H14" s="13">
        <f>'SOV-Direction'!AT14*'Factoring table'!$D$14</f>
        <v>0</v>
      </c>
      <c r="I14" s="13">
        <f>'SOV-Direction'!AU14*'Factoring table'!$D$14</f>
        <v>0.40250000000000002</v>
      </c>
      <c r="J14" s="13">
        <f>'SOV-Direction'!AV14*'Factoring table'!$D$14</f>
        <v>0</v>
      </c>
      <c r="K14" s="13">
        <f>'SOV-Direction'!AW14*'Factoring table'!$D$14</f>
        <v>8.3719999999999999</v>
      </c>
      <c r="L14" s="13">
        <f>'SOV-Direction'!AX14*'Factoring table'!$D$14</f>
        <v>26251.694000000003</v>
      </c>
      <c r="M14" s="13">
        <f>'SOV-Direction'!AY14*'Factoring table'!$D$14</f>
        <v>765.39400000000012</v>
      </c>
      <c r="N14" s="13">
        <f>'SOV-Direction'!AZ14*'Factoring table'!$D$14</f>
        <v>18160.638999999999</v>
      </c>
      <c r="P14">
        <v>11</v>
      </c>
      <c r="Q14" s="11">
        <f>HOV_Direction!AP14*'Factoring table'!$E$15</f>
        <v>168.75483333333332</v>
      </c>
      <c r="R14" s="11">
        <f>HOV_Direction!AQ14*'Factoring table'!$E$15</f>
        <v>0.40249999999999997</v>
      </c>
      <c r="S14" s="11">
        <f>HOV_Direction!AR14*'Factoring table'!$E$15</f>
        <v>2.6833333333333334E-2</v>
      </c>
      <c r="T14" s="11">
        <f>HOV_Direction!AS14*'Factoring table'!$E$15</f>
        <v>2.6833333333333334E-2</v>
      </c>
      <c r="U14" s="11">
        <f>HOV_Direction!AT14*'Factoring table'!$E$15</f>
        <v>5.3666666666666668E-2</v>
      </c>
      <c r="V14" s="11">
        <f>HOV_Direction!AU14*'Factoring table'!$E$15</f>
        <v>5.3666666666666668E-2</v>
      </c>
      <c r="W14" s="11">
        <f>HOV_Direction!AV14*'Factoring table'!$E$15</f>
        <v>2.6833333333333334E-2</v>
      </c>
      <c r="X14" s="11">
        <f>HOV_Direction!AW14*'Factoring table'!$E$15</f>
        <v>0.42933333333333334</v>
      </c>
      <c r="Y14" s="11">
        <f>HOV_Direction!AX14*'Factoring table'!$E$15</f>
        <v>1384.1706666666664</v>
      </c>
      <c r="Z14" s="11">
        <f>HOV_Direction!AY14*'Factoring table'!$E$15</f>
        <v>39.203499999999998</v>
      </c>
      <c r="AA14" s="11">
        <f>HOV_Direction!AZ14*'Factoring table'!$E$15</f>
        <v>959.66733333333332</v>
      </c>
      <c r="AC14">
        <v>11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</row>
    <row r="16" spans="3:40" ht="15" thickBot="1" x14ac:dyDescent="0.35"/>
    <row r="17" spans="3:40" ht="15" thickBot="1" x14ac:dyDescent="0.35">
      <c r="C17" s="12" t="s">
        <v>13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P17" s="12" t="s">
        <v>13</v>
      </c>
      <c r="Q17" s="11">
        <f>HOV_Direction!AP17*'Factoring table'!$E$15</f>
        <v>0.33333333333333331</v>
      </c>
      <c r="R17" s="11">
        <f>HOV_Direction!AQ17*'Factoring table'!$E$15</f>
        <v>0.66666666666666663</v>
      </c>
      <c r="S17" s="11">
        <f>HOV_Direction!AR17*'Factoring table'!$E$15</f>
        <v>1</v>
      </c>
      <c r="T17" s="11">
        <f>HOV_Direction!AS17*'Factoring table'!$E$15</f>
        <v>1.3333333333333333</v>
      </c>
      <c r="U17" s="11">
        <f>HOV_Direction!AT17*'Factoring table'!$E$15</f>
        <v>1.6666666666666665</v>
      </c>
      <c r="V17" s="11">
        <f>HOV_Direction!AU17*'Factoring table'!$E$15</f>
        <v>2</v>
      </c>
      <c r="W17" s="11">
        <f>HOV_Direction!AV17*'Factoring table'!$E$15</f>
        <v>2.333333333333333</v>
      </c>
      <c r="X17" s="11">
        <f>HOV_Direction!AW17*'Factoring table'!$E$15</f>
        <v>2.6666666666666665</v>
      </c>
      <c r="Y17" s="11">
        <f>HOV_Direction!AX17*'Factoring table'!$E$15</f>
        <v>3</v>
      </c>
      <c r="Z17" s="11">
        <f>HOV_Direction!AY17*'Factoring table'!$E$15</f>
        <v>3.333333333333333</v>
      </c>
      <c r="AA17" s="11">
        <f>HOV_Direction!AZ17*'Factoring table'!$E$15</f>
        <v>3.6666666666666665</v>
      </c>
      <c r="AC17" s="12" t="s">
        <v>13</v>
      </c>
      <c r="AD17">
        <v>1</v>
      </c>
      <c r="AE17">
        <v>2</v>
      </c>
      <c r="AF17">
        <v>3</v>
      </c>
      <c r="AG17">
        <v>4</v>
      </c>
      <c r="AH17">
        <v>5</v>
      </c>
      <c r="AI17">
        <v>6</v>
      </c>
      <c r="AJ17">
        <v>7</v>
      </c>
      <c r="AK17">
        <v>8</v>
      </c>
      <c r="AL17">
        <v>9</v>
      </c>
      <c r="AM17">
        <v>10</v>
      </c>
      <c r="AN17">
        <v>11</v>
      </c>
    </row>
    <row r="18" spans="3:40" ht="15" thickBot="1" x14ac:dyDescent="0.35">
      <c r="C18">
        <v>1</v>
      </c>
      <c r="D18" s="13">
        <f>'SOV-Direction'!AP18*'Factoring table'!$D$14</f>
        <v>2854140.49</v>
      </c>
      <c r="E18" s="13">
        <f>'SOV-Direction'!AQ18*'Factoring table'!$D$14</f>
        <v>57492.936399999999</v>
      </c>
      <c r="F18" s="13">
        <f>'SOV-Direction'!AR18*'Factoring table'!$D$14</f>
        <v>11.067500000000001</v>
      </c>
      <c r="G18" s="13">
        <f>'SOV-Direction'!AS18*'Factoring table'!$D$14</f>
        <v>396.12329999999997</v>
      </c>
      <c r="H18" s="13">
        <f>'SOV-Direction'!AT18*'Factoring table'!$D$14</f>
        <v>16.589600000000001</v>
      </c>
      <c r="I18" s="13">
        <f>'SOV-Direction'!AU18*'Factoring table'!$D$14</f>
        <v>1368.7352000000001</v>
      </c>
      <c r="J18" s="13">
        <f>'SOV-Direction'!AV18*'Factoring table'!$D$14</f>
        <v>5.0794000000000006</v>
      </c>
      <c r="K18" s="13">
        <f>'SOV-Direction'!AW18*'Factoring table'!$D$14</f>
        <v>1000.8282000000002</v>
      </c>
      <c r="L18" s="13">
        <f>'SOV-Direction'!AX18*'Factoring table'!$D$14</f>
        <v>833.06820000000005</v>
      </c>
      <c r="M18" s="13">
        <f>'SOV-Direction'!AY18*'Factoring table'!$D$14</f>
        <v>3.6115000000000004</v>
      </c>
      <c r="N18" s="13">
        <f>'SOV-Direction'!AZ18*'Factoring table'!$D$14</f>
        <v>1063.6217000000001</v>
      </c>
      <c r="P18">
        <v>1</v>
      </c>
      <c r="Q18" s="11">
        <f>HOV_Direction!AP18*'Factoring table'!$E$15</f>
        <v>150650.96533333333</v>
      </c>
      <c r="R18" s="11">
        <f>HOV_Direction!AQ18*'Factoring table'!$E$15</f>
        <v>3031.3766000000001</v>
      </c>
      <c r="S18" s="11">
        <f>HOV_Direction!AR18*'Factoring table'!$E$15</f>
        <v>0.53589999999999993</v>
      </c>
      <c r="T18" s="11">
        <f>HOV_Direction!AS18*'Factoring table'!$E$15</f>
        <v>20.395266666666668</v>
      </c>
      <c r="U18" s="11">
        <f>HOV_Direction!AT18*'Factoring table'!$E$15</f>
        <v>0.93200000000000005</v>
      </c>
      <c r="V18" s="11">
        <f>HOV_Direction!AU18*'Factoring table'!$E$15</f>
        <v>71.189266666666668</v>
      </c>
      <c r="W18" s="11">
        <f>HOV_Direction!AV18*'Factoring table'!$E$15</f>
        <v>0.22523333333333334</v>
      </c>
      <c r="X18" s="11">
        <f>HOV_Direction!AW18*'Factoring table'!$E$15</f>
        <v>54.584133333333341</v>
      </c>
      <c r="Y18" s="11">
        <f>HOV_Direction!AX18*'Factoring table'!$E$15</f>
        <v>43.687500000000007</v>
      </c>
      <c r="Z18" s="11">
        <f>HOV_Direction!AY18*'Factoring table'!$E$15</f>
        <v>0.16310000000000002</v>
      </c>
      <c r="AA18" s="11">
        <f>HOV_Direction!AZ18*'Factoring table'!$E$15</f>
        <v>56.611233333333338</v>
      </c>
      <c r="AC18">
        <v>1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</row>
    <row r="19" spans="3:40" ht="15" thickBot="1" x14ac:dyDescent="0.35">
      <c r="C19">
        <v>2</v>
      </c>
      <c r="D19" s="13">
        <f>'SOV-Direction'!AP19*'Factoring table'!$D$14</f>
        <v>12590.667600000001</v>
      </c>
      <c r="E19" s="13">
        <f>'SOV-Direction'!AQ19*'Factoring table'!$D$14</f>
        <v>457700.07400000002</v>
      </c>
      <c r="F19" s="13">
        <f>'SOV-Direction'!AR19*'Factoring table'!$D$14</f>
        <v>317.5324</v>
      </c>
      <c r="G19" s="13">
        <f>'SOV-Direction'!AS19*'Factoring table'!$D$14</f>
        <v>47920.644000000008</v>
      </c>
      <c r="H19" s="13">
        <f>'SOV-Direction'!AT19*'Factoring table'!$D$14</f>
        <v>729.94240000000002</v>
      </c>
      <c r="I19" s="13">
        <f>'SOV-Direction'!AU19*'Factoring table'!$D$14</f>
        <v>1337.2569000000001</v>
      </c>
      <c r="J19" s="13">
        <f>'SOV-Direction'!AV19*'Factoring table'!$D$14</f>
        <v>101.56470000000002</v>
      </c>
      <c r="K19" s="13">
        <f>'SOV-Direction'!AW19*'Factoring table'!$D$14</f>
        <v>8636.4013000000014</v>
      </c>
      <c r="L19" s="13">
        <f>'SOV-Direction'!AX19*'Factoring table'!$D$14</f>
        <v>960.79880000000014</v>
      </c>
      <c r="M19" s="13">
        <f>'SOV-Direction'!AY19*'Factoring table'!$D$14</f>
        <v>0.55920000000000003</v>
      </c>
      <c r="N19" s="13">
        <f>'SOV-Direction'!AZ19*'Factoring table'!$D$14</f>
        <v>1.9805000000000004</v>
      </c>
      <c r="P19">
        <v>2</v>
      </c>
      <c r="Q19" s="11">
        <f>HOV_Direction!AP19*'Factoring table'!$E$15</f>
        <v>657.01340000000005</v>
      </c>
      <c r="R19" s="11">
        <f>HOV_Direction!AQ19*'Factoring table'!$E$15</f>
        <v>24084.666333333334</v>
      </c>
      <c r="S19" s="11">
        <f>HOV_Direction!AR19*'Factoring table'!$E$15</f>
        <v>16.387666666666668</v>
      </c>
      <c r="T19" s="11">
        <f>HOV_Direction!AS19*'Factoring table'!$E$15</f>
        <v>2520.5163333333335</v>
      </c>
      <c r="U19" s="11">
        <f>HOV_Direction!AT19*'Factoring table'!$E$15</f>
        <v>39.353700000000003</v>
      </c>
      <c r="V19" s="11">
        <f>HOV_Direction!AU19*'Factoring table'!$E$15</f>
        <v>70.109700000000004</v>
      </c>
      <c r="W19" s="11">
        <f>HOV_Direction!AV19*'Factoring table'!$E$15</f>
        <v>4.4114666666666666</v>
      </c>
      <c r="X19" s="11">
        <f>HOV_Direction!AW19*'Factoring table'!$E$15</f>
        <v>457.58093333333329</v>
      </c>
      <c r="Y19" s="11">
        <f>HOV_Direction!AX19*'Factoring table'!$E$15</f>
        <v>50.747399999999999</v>
      </c>
      <c r="Z19" s="11">
        <f>HOV_Direction!AY19*'Factoring table'!$E$15</f>
        <v>1.5533333333333333E-2</v>
      </c>
      <c r="AA19" s="11">
        <f>HOV_Direction!AZ19*'Factoring table'!$E$15</f>
        <v>0.11650000000000001</v>
      </c>
      <c r="AC19">
        <v>2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</row>
    <row r="20" spans="3:40" ht="15" thickBot="1" x14ac:dyDescent="0.35">
      <c r="C20">
        <v>3</v>
      </c>
      <c r="D20" s="13">
        <f>'SOV-Direction'!AP20*'Factoring table'!$D$14</f>
        <v>34.3675</v>
      </c>
      <c r="E20" s="13">
        <f>'SOV-Direction'!AQ20*'Factoring table'!$D$14</f>
        <v>2525.9996000000001</v>
      </c>
      <c r="F20" s="13">
        <f>'SOV-Direction'!AR20*'Factoring table'!$D$14</f>
        <v>14846.993</v>
      </c>
      <c r="G20" s="13">
        <f>'SOV-Direction'!AS20*'Factoring table'!$D$14</f>
        <v>283.25810000000001</v>
      </c>
      <c r="H20" s="13">
        <f>'SOV-Direction'!AT20*'Factoring table'!$D$14</f>
        <v>16603.370300000002</v>
      </c>
      <c r="I20" s="13">
        <f>'SOV-Direction'!AU20*'Factoring table'!$D$14</f>
        <v>0.20970000000000003</v>
      </c>
      <c r="J20" s="13">
        <f>'SOV-Direction'!AV20*'Factoring table'!$D$14</f>
        <v>2.3300000000000001E-2</v>
      </c>
      <c r="K20" s="13">
        <f>'SOV-Direction'!AW20*'Factoring table'!$D$14</f>
        <v>5306.3420000000006</v>
      </c>
      <c r="L20" s="13">
        <f>'SOV-Direction'!AX20*'Factoring table'!$D$14</f>
        <v>7.1764000000000001</v>
      </c>
      <c r="M20" s="13">
        <f>'SOV-Direction'!AY20*'Factoring table'!$D$14</f>
        <v>0.23300000000000004</v>
      </c>
      <c r="N20" s="13">
        <f>'SOV-Direction'!AZ20*'Factoring table'!$D$14</f>
        <v>0.20970000000000003</v>
      </c>
      <c r="P20">
        <v>3</v>
      </c>
      <c r="Q20" s="11">
        <f>HOV_Direction!AP20*'Factoring table'!$E$15</f>
        <v>1.7164333333333337</v>
      </c>
      <c r="R20" s="11">
        <f>HOV_Direction!AQ20*'Factoring table'!$E$15</f>
        <v>131.33433333333332</v>
      </c>
      <c r="S20" s="11">
        <f>HOV_Direction!AR20*'Factoring table'!$E$15</f>
        <v>775.19100000000003</v>
      </c>
      <c r="T20" s="11">
        <f>HOV_Direction!AS20*'Factoring table'!$E$15</f>
        <v>13.731466666666666</v>
      </c>
      <c r="U20" s="11">
        <f>HOV_Direction!AT20*'Factoring table'!$E$15</f>
        <v>878.79056666666679</v>
      </c>
      <c r="V20" s="11">
        <f>HOV_Direction!AU20*'Factoring table'!$E$15</f>
        <v>0</v>
      </c>
      <c r="W20" s="11">
        <f>HOV_Direction!AV20*'Factoring table'!$E$15</f>
        <v>6.9900000000000004E-2</v>
      </c>
      <c r="X20" s="11">
        <f>HOV_Direction!AW20*'Factoring table'!$E$15</f>
        <v>278.55150000000003</v>
      </c>
      <c r="Y20" s="11">
        <f>HOV_Direction!AX20*'Factoring table'!$E$15</f>
        <v>0.39610000000000001</v>
      </c>
      <c r="Z20" s="11">
        <f>HOV_Direction!AY20*'Factoring table'!$E$15</f>
        <v>0</v>
      </c>
      <c r="AA20" s="11">
        <f>HOV_Direction!AZ20*'Factoring table'!$E$15</f>
        <v>7.7666666666666665E-3</v>
      </c>
      <c r="AC20">
        <v>3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</row>
    <row r="21" spans="3:40" ht="15" thickBot="1" x14ac:dyDescent="0.35">
      <c r="C21">
        <v>4</v>
      </c>
      <c r="D21" s="13">
        <f>'SOV-Direction'!AP21*'Factoring table'!$D$14</f>
        <v>170.76570000000001</v>
      </c>
      <c r="E21" s="13">
        <f>'SOV-Direction'!AQ21*'Factoring table'!$D$14</f>
        <v>99085.58</v>
      </c>
      <c r="F21" s="13">
        <f>'SOV-Direction'!AR21*'Factoring table'!$D$14</f>
        <v>38.514900000000004</v>
      </c>
      <c r="G21" s="13">
        <f>'SOV-Direction'!AS21*'Factoring table'!$D$14</f>
        <v>86494.726000000024</v>
      </c>
      <c r="H21" s="13">
        <f>'SOV-Direction'!AT21*'Factoring table'!$D$14</f>
        <v>861.65730000000008</v>
      </c>
      <c r="I21" s="13">
        <f>'SOV-Direction'!AU21*'Factoring table'!$D$14</f>
        <v>1030.9551000000001</v>
      </c>
      <c r="J21" s="13">
        <f>'SOV-Direction'!AV21*'Factoring table'!$D$14</f>
        <v>72935.663800000009</v>
      </c>
      <c r="K21" s="13">
        <f>'SOV-Direction'!AW21*'Factoring table'!$D$14</f>
        <v>59.764500000000012</v>
      </c>
      <c r="L21" s="13">
        <f>'SOV-Direction'!AX21*'Factoring table'!$D$14</f>
        <v>18.057500000000005</v>
      </c>
      <c r="M21" s="13">
        <f>'SOV-Direction'!AY21*'Factoring table'!$D$14</f>
        <v>0.23300000000000004</v>
      </c>
      <c r="N21" s="13">
        <f>'SOV-Direction'!AZ21*'Factoring table'!$D$14</f>
        <v>4.6600000000000003E-2</v>
      </c>
      <c r="P21">
        <v>4</v>
      </c>
      <c r="Q21" s="11">
        <f>HOV_Direction!AP21*'Factoring table'!$E$15</f>
        <v>9.5840666666666667</v>
      </c>
      <c r="R21" s="11">
        <f>HOV_Direction!AQ21*'Factoring table'!$E$15</f>
        <v>5229.5296666666673</v>
      </c>
      <c r="S21" s="11">
        <f>HOV_Direction!AR21*'Factoring table'!$E$15</f>
        <v>1.8018666666666665</v>
      </c>
      <c r="T21" s="11">
        <f>HOV_Direction!AS21*'Factoring table'!$E$15</f>
        <v>4551.6549999999997</v>
      </c>
      <c r="U21" s="11">
        <f>HOV_Direction!AT21*'Factoring table'!$E$15</f>
        <v>46.025266666666667</v>
      </c>
      <c r="V21" s="11">
        <f>HOV_Direction!AU21*'Factoring table'!$E$15</f>
        <v>55.026833333333343</v>
      </c>
      <c r="W21" s="11">
        <f>HOV_Direction!AV21*'Factoring table'!$E$15</f>
        <v>3834.2790666666669</v>
      </c>
      <c r="X21" s="11">
        <f>HOV_Direction!AW21*'Factoring table'!$E$15</f>
        <v>3.4639333333333333</v>
      </c>
      <c r="Y21" s="11">
        <f>HOV_Direction!AX21*'Factoring table'!$E$15</f>
        <v>0.90093333333333336</v>
      </c>
      <c r="Z21" s="11">
        <f>HOV_Direction!AY21*'Factoring table'!$E$15</f>
        <v>0</v>
      </c>
      <c r="AA21" s="11">
        <f>HOV_Direction!AZ21*'Factoring table'!$E$15</f>
        <v>6.9900000000000004E-2</v>
      </c>
      <c r="AC21">
        <v>4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</row>
    <row r="22" spans="3:40" ht="15" thickBot="1" x14ac:dyDescent="0.35">
      <c r="C22">
        <v>5</v>
      </c>
      <c r="D22" s="13">
        <f>'SOV-Direction'!AP22*'Factoring table'!$D$14</f>
        <v>98.978399999999993</v>
      </c>
      <c r="E22" s="13">
        <f>'SOV-Direction'!AQ22*'Factoring table'!$D$14</f>
        <v>6252.6016000000009</v>
      </c>
      <c r="F22" s="13">
        <f>'SOV-Direction'!AR22*'Factoring table'!$D$14</f>
        <v>28507.060700000002</v>
      </c>
      <c r="G22" s="13">
        <f>'SOV-Direction'!AS22*'Factoring table'!$D$14</f>
        <v>6235.7556999999997</v>
      </c>
      <c r="H22" s="13">
        <f>'SOV-Direction'!AT22*'Factoring table'!$D$14</f>
        <v>11286.287</v>
      </c>
      <c r="I22" s="13">
        <f>'SOV-Direction'!AU22*'Factoring table'!$D$14</f>
        <v>5.0561000000000007</v>
      </c>
      <c r="J22" s="13">
        <f>'SOV-Direction'!AV22*'Factoring table'!$D$14</f>
        <v>3.5882000000000001</v>
      </c>
      <c r="K22" s="13">
        <f>'SOV-Direction'!AW22*'Factoring table'!$D$14</f>
        <v>4018.5044000000003</v>
      </c>
      <c r="L22" s="13">
        <f>'SOV-Direction'!AX22*'Factoring table'!$D$14</f>
        <v>0.69900000000000007</v>
      </c>
      <c r="M22" s="13">
        <f>'SOV-Direction'!AY22*'Factoring table'!$D$14</f>
        <v>0.23300000000000004</v>
      </c>
      <c r="N22" s="13">
        <f>'SOV-Direction'!AZ22*'Factoring table'!$D$14</f>
        <v>0</v>
      </c>
      <c r="P22">
        <v>5</v>
      </c>
      <c r="Q22" s="11">
        <f>HOV_Direction!AP22*'Factoring table'!$E$15</f>
        <v>4.0386666666666668</v>
      </c>
      <c r="R22" s="11">
        <f>HOV_Direction!AQ22*'Factoring table'!$E$15</f>
        <v>331.81530000000004</v>
      </c>
      <c r="S22" s="11">
        <f>HOV_Direction!AR22*'Factoring table'!$E$15</f>
        <v>1492.6057666666668</v>
      </c>
      <c r="T22" s="11">
        <f>HOV_Direction!AS22*'Factoring table'!$E$15</f>
        <v>327.86206666666669</v>
      </c>
      <c r="U22" s="11">
        <f>HOV_Direction!AT22*'Factoring table'!$E$15</f>
        <v>594.69366666666679</v>
      </c>
      <c r="V22" s="11">
        <f>HOV_Direction!AU22*'Factoring table'!$E$15</f>
        <v>0.20970000000000003</v>
      </c>
      <c r="W22" s="11">
        <f>HOV_Direction!AV22*'Factoring table'!$E$15</f>
        <v>6.9900000000000004E-2</v>
      </c>
      <c r="X22" s="11">
        <f>HOV_Direction!AW22*'Factoring table'!$E$15</f>
        <v>210.39123333333333</v>
      </c>
      <c r="Y22" s="11">
        <f>HOV_Direction!AX22*'Factoring table'!$E$15</f>
        <v>7.7666666666666665E-3</v>
      </c>
      <c r="Z22" s="11">
        <f>HOV_Direction!AY22*'Factoring table'!$E$15</f>
        <v>0</v>
      </c>
      <c r="AA22" s="11">
        <f>HOV_Direction!AZ22*'Factoring table'!$E$15</f>
        <v>7.7666666666666676E-2</v>
      </c>
      <c r="AC22">
        <v>5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</row>
    <row r="23" spans="3:40" ht="15" thickBot="1" x14ac:dyDescent="0.35">
      <c r="C23">
        <v>6</v>
      </c>
      <c r="D23" s="13">
        <f>'SOV-Direction'!AP23*'Factoring table'!$D$14</f>
        <v>156.01679999999999</v>
      </c>
      <c r="E23" s="13">
        <f>'SOV-Direction'!AQ23*'Factoring table'!$D$14</f>
        <v>204.50410000000002</v>
      </c>
      <c r="F23" s="13">
        <f>'SOV-Direction'!AR23*'Factoring table'!$D$14</f>
        <v>2.3300000000000001E-2</v>
      </c>
      <c r="G23" s="13">
        <f>'SOV-Direction'!AS23*'Factoring table'!$D$14</f>
        <v>131.9479</v>
      </c>
      <c r="H23" s="13">
        <f>'SOV-Direction'!AT23*'Factoring table'!$D$14</f>
        <v>0.76890000000000003</v>
      </c>
      <c r="I23" s="13">
        <f>'SOV-Direction'!AU23*'Factoring table'!$D$14</f>
        <v>364595.60399999999</v>
      </c>
      <c r="J23" s="13">
        <f>'SOV-Direction'!AV23*'Factoring table'!$D$14</f>
        <v>2033.0648000000003</v>
      </c>
      <c r="K23" s="13">
        <f>'SOV-Direction'!AW23*'Factoring table'!$D$14</f>
        <v>7.8288000000000002</v>
      </c>
      <c r="L23" s="13">
        <f>'SOV-Direction'!AX23*'Factoring table'!$D$14</f>
        <v>18.896300000000004</v>
      </c>
      <c r="M23" s="13">
        <f>'SOV-Direction'!AY23*'Factoring table'!$D$14</f>
        <v>0.23300000000000004</v>
      </c>
      <c r="N23" s="13">
        <f>'SOV-Direction'!AZ23*'Factoring table'!$D$14</f>
        <v>0.11650000000000001</v>
      </c>
      <c r="P23">
        <v>6</v>
      </c>
      <c r="Q23" s="11">
        <f>HOV_Direction!AP23*'Factoring table'!$E$15</f>
        <v>8.186066666666667</v>
      </c>
      <c r="R23" s="11">
        <f>HOV_Direction!AQ23*'Factoring table'!$E$15</f>
        <v>10.896633333333334</v>
      </c>
      <c r="S23" s="11">
        <f>HOV_Direction!AR23*'Factoring table'!$E$15</f>
        <v>0</v>
      </c>
      <c r="T23" s="11">
        <f>HOV_Direction!AS23*'Factoring table'!$E$15</f>
        <v>6.8734999999999999</v>
      </c>
      <c r="U23" s="11">
        <f>HOV_Direction!AT23*'Factoring table'!$E$15</f>
        <v>2.3300000000000001E-2</v>
      </c>
      <c r="V23" s="11">
        <f>HOV_Direction!AU23*'Factoring table'!$E$15</f>
        <v>19240.984666666667</v>
      </c>
      <c r="W23" s="11">
        <f>HOV_Direction!AV23*'Factoring table'!$E$15</f>
        <v>105.89850000000001</v>
      </c>
      <c r="X23" s="11">
        <f>HOV_Direction!AW23*'Factoring table'!$E$15</f>
        <v>0.48153333333333342</v>
      </c>
      <c r="Y23" s="11">
        <f>HOV_Direction!AX23*'Factoring table'!$E$15</f>
        <v>1.0329666666666668</v>
      </c>
      <c r="Z23" s="11">
        <f>HOV_Direction!AY23*'Factoring table'!$E$15</f>
        <v>0</v>
      </c>
      <c r="AA23" s="11">
        <f>HOV_Direction!AZ23*'Factoring table'!$E$15</f>
        <v>7.7666666666666676E-2</v>
      </c>
      <c r="AC23">
        <v>6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</row>
    <row r="24" spans="3:40" ht="15" thickBot="1" x14ac:dyDescent="0.35">
      <c r="C24">
        <v>7</v>
      </c>
      <c r="D24" s="13">
        <f>'SOV-Direction'!AP24*'Factoring table'!$D$14</f>
        <v>2.8426</v>
      </c>
      <c r="E24" s="13">
        <f>'SOV-Direction'!AQ24*'Factoring table'!$D$14</f>
        <v>362.3383</v>
      </c>
      <c r="F24" s="13">
        <f>'SOV-Direction'!AR24*'Factoring table'!$D$14</f>
        <v>0.20970000000000003</v>
      </c>
      <c r="G24" s="13">
        <f>'SOV-Direction'!AS24*'Factoring table'!$D$14</f>
        <v>103526.88620000001</v>
      </c>
      <c r="H24" s="13">
        <f>'SOV-Direction'!AT24*'Factoring table'!$D$14</f>
        <v>0.60580000000000012</v>
      </c>
      <c r="I24" s="13">
        <f>'SOV-Direction'!AU24*'Factoring table'!$D$14</f>
        <v>17242.559200000003</v>
      </c>
      <c r="J24" s="13">
        <f>'SOV-Direction'!AV24*'Factoring table'!$D$14</f>
        <v>38549.384000000005</v>
      </c>
      <c r="K24" s="13">
        <f>'SOV-Direction'!AW24*'Factoring table'!$D$14</f>
        <v>0.60580000000000012</v>
      </c>
      <c r="L24" s="13">
        <f>'SOV-Direction'!AX24*'Factoring table'!$D$14</f>
        <v>0.79220000000000002</v>
      </c>
      <c r="M24" s="13">
        <f>'SOV-Direction'!AY24*'Factoring table'!$D$14</f>
        <v>0.23300000000000004</v>
      </c>
      <c r="N24" s="13">
        <f>'SOV-Direction'!AZ24*'Factoring table'!$D$14</f>
        <v>0</v>
      </c>
      <c r="P24">
        <v>7</v>
      </c>
      <c r="Q24" s="11">
        <f>HOV_Direction!AP24*'Factoring table'!$E$15</f>
        <v>0.16310000000000002</v>
      </c>
      <c r="R24" s="11">
        <f>HOV_Direction!AQ24*'Factoring table'!$E$15</f>
        <v>18.577866666666669</v>
      </c>
      <c r="S24" s="11">
        <f>HOV_Direction!AR24*'Factoring table'!$E$15</f>
        <v>7.7666666666666665E-3</v>
      </c>
      <c r="T24" s="11">
        <f>HOV_Direction!AS24*'Factoring table'!$E$15</f>
        <v>5447.5089333333335</v>
      </c>
      <c r="U24" s="11">
        <f>HOV_Direction!AT24*'Factoring table'!$E$15</f>
        <v>7.7666666666666665E-3</v>
      </c>
      <c r="V24" s="11">
        <f>HOV_Direction!AU24*'Factoring table'!$E$15</f>
        <v>897.78783333333331</v>
      </c>
      <c r="W24" s="11">
        <f>HOV_Direction!AV24*'Factoring table'!$E$15</f>
        <v>2037.5073333333332</v>
      </c>
      <c r="X24" s="11">
        <f>HOV_Direction!AW24*'Factoring table'!$E$15</f>
        <v>2.3300000000000001E-2</v>
      </c>
      <c r="Y24" s="11">
        <f>HOV_Direction!AX24*'Factoring table'!$E$15</f>
        <v>1.5533333333333333E-2</v>
      </c>
      <c r="Z24" s="11">
        <f>HOV_Direction!AY24*'Factoring table'!$E$15</f>
        <v>0</v>
      </c>
      <c r="AA24" s="11">
        <f>HOV_Direction!AZ24*'Factoring table'!$E$15</f>
        <v>6.9900000000000004E-2</v>
      </c>
      <c r="AC24">
        <v>7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</row>
    <row r="25" spans="3:40" ht="15" thickBot="1" x14ac:dyDescent="0.35">
      <c r="C25">
        <v>8</v>
      </c>
      <c r="D25" s="13">
        <f>'SOV-Direction'!AP25*'Factoring table'!$D$14</f>
        <v>6543.2458000000006</v>
      </c>
      <c r="E25" s="13">
        <f>'SOV-Direction'!AQ25*'Factoring table'!$D$14</f>
        <v>71024.667700000005</v>
      </c>
      <c r="F25" s="13">
        <f>'SOV-Direction'!AR25*'Factoring table'!$D$14</f>
        <v>10730.582000000002</v>
      </c>
      <c r="G25" s="13">
        <f>'SOV-Direction'!AS25*'Factoring table'!$D$14</f>
        <v>394.35250000000008</v>
      </c>
      <c r="H25" s="13">
        <f>'SOV-Direction'!AT25*'Factoring table'!$D$14</f>
        <v>2541.8436000000002</v>
      </c>
      <c r="I25" s="13">
        <f>'SOV-Direction'!AU25*'Factoring table'!$D$14</f>
        <v>68.595200000000006</v>
      </c>
      <c r="J25" s="13">
        <f>'SOV-Direction'!AV25*'Factoring table'!$D$14</f>
        <v>1.7242000000000002</v>
      </c>
      <c r="K25" s="13">
        <f>'SOV-Direction'!AW25*'Factoring table'!$D$14</f>
        <v>237717.08500000002</v>
      </c>
      <c r="L25" s="13">
        <f>'SOV-Direction'!AX25*'Factoring table'!$D$14</f>
        <v>598.71680000000003</v>
      </c>
      <c r="M25" s="13">
        <f>'SOV-Direction'!AY25*'Factoring table'!$D$14</f>
        <v>0.20970000000000003</v>
      </c>
      <c r="N25" s="13">
        <f>'SOV-Direction'!AZ25*'Factoring table'!$D$14</f>
        <v>5.2192000000000007</v>
      </c>
      <c r="P25">
        <v>8</v>
      </c>
      <c r="Q25" s="11">
        <f>HOV_Direction!AP25*'Factoring table'!$E$15</f>
        <v>347.10786666666672</v>
      </c>
      <c r="R25" s="11">
        <f>HOV_Direction!AQ25*'Factoring table'!$E$15</f>
        <v>3736.729733333334</v>
      </c>
      <c r="S25" s="11">
        <f>HOV_Direction!AR25*'Factoring table'!$E$15</f>
        <v>565.91816666666659</v>
      </c>
      <c r="T25" s="11">
        <f>HOV_Direction!AS25*'Factoring table'!$E$15</f>
        <v>22.476733333333332</v>
      </c>
      <c r="U25" s="11">
        <f>HOV_Direction!AT25*'Factoring table'!$E$15</f>
        <v>130.1771</v>
      </c>
      <c r="V25" s="11">
        <f>HOV_Direction!AU25*'Factoring table'!$E$15</f>
        <v>4.3338000000000001</v>
      </c>
      <c r="W25" s="11">
        <f>HOV_Direction!AV25*'Factoring table'!$E$15</f>
        <v>0.20970000000000003</v>
      </c>
      <c r="X25" s="11">
        <f>HOV_Direction!AW25*'Factoring table'!$E$15</f>
        <v>12566.622000000003</v>
      </c>
      <c r="Y25" s="11">
        <f>HOV_Direction!AX25*'Factoring table'!$E$15</f>
        <v>32.332633333333334</v>
      </c>
      <c r="Z25" s="11">
        <f>HOV_Direction!AY25*'Factoring table'!$E$15</f>
        <v>7.7666666666666665E-3</v>
      </c>
      <c r="AA25" s="11">
        <f>HOV_Direction!AZ25*'Factoring table'!$E$15</f>
        <v>0.18640000000000001</v>
      </c>
      <c r="AC25">
        <v>8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</row>
    <row r="26" spans="3:40" ht="15" thickBot="1" x14ac:dyDescent="0.35">
      <c r="C26">
        <v>9</v>
      </c>
      <c r="D26" s="13">
        <f>'SOV-Direction'!AP26*'Factoring table'!$D$14</f>
        <v>7162.0938000000015</v>
      </c>
      <c r="E26" s="13">
        <f>'SOV-Direction'!AQ26*'Factoring table'!$D$14</f>
        <v>8604.3172000000031</v>
      </c>
      <c r="F26" s="13">
        <f>'SOV-Direction'!AR26*'Factoring table'!$D$14</f>
        <v>62.723600000000005</v>
      </c>
      <c r="G26" s="13">
        <f>'SOV-Direction'!AS26*'Factoring table'!$D$14</f>
        <v>160.65350000000001</v>
      </c>
      <c r="H26" s="13">
        <f>'SOV-Direction'!AT26*'Factoring table'!$D$14</f>
        <v>2.5630000000000006</v>
      </c>
      <c r="I26" s="13">
        <f>'SOV-Direction'!AU26*'Factoring table'!$D$14</f>
        <v>168.20270000000002</v>
      </c>
      <c r="J26" s="13">
        <f>'SOV-Direction'!AV26*'Factoring table'!$D$14</f>
        <v>5.2658000000000005</v>
      </c>
      <c r="K26" s="13">
        <f>'SOV-Direction'!AW26*'Factoring table'!$D$14</f>
        <v>5254.2431999999999</v>
      </c>
      <c r="L26" s="13">
        <f>'SOV-Direction'!AX26*'Factoring table'!$D$14</f>
        <v>37.513000000000005</v>
      </c>
      <c r="M26" s="13">
        <f>'SOV-Direction'!AY26*'Factoring table'!$D$14</f>
        <v>1449.027</v>
      </c>
      <c r="N26" s="13">
        <f>'SOV-Direction'!AZ26*'Factoring table'!$D$14</f>
        <v>29914.497200000002</v>
      </c>
      <c r="P26">
        <v>9</v>
      </c>
      <c r="Q26" s="11">
        <f>HOV_Direction!AP26*'Factoring table'!$E$15</f>
        <v>374.54750000000001</v>
      </c>
      <c r="R26" s="11">
        <f>HOV_Direction!AQ26*'Factoring table'!$E$15</f>
        <v>455.48393333333331</v>
      </c>
      <c r="S26" s="11">
        <f>HOV_Direction!AR26*'Factoring table'!$E$15</f>
        <v>3.5649000000000002</v>
      </c>
      <c r="T26" s="11">
        <f>HOV_Direction!AS26*'Factoring table'!$E$15</f>
        <v>8.1083999999999996</v>
      </c>
      <c r="U26" s="11">
        <f>HOV_Direction!AT26*'Factoring table'!$E$15</f>
        <v>6.9900000000000004E-2</v>
      </c>
      <c r="V26" s="11">
        <f>HOV_Direction!AU26*'Factoring table'!$E$15</f>
        <v>9.2966999999999995</v>
      </c>
      <c r="W26" s="11">
        <f>HOV_Direction!AV26*'Factoring table'!$E$15</f>
        <v>0.13980000000000001</v>
      </c>
      <c r="X26" s="11">
        <f>HOV_Direction!AW26*'Factoring table'!$E$15</f>
        <v>275.46036666666669</v>
      </c>
      <c r="Y26" s="11">
        <f>HOV_Direction!AX26*'Factoring table'!$E$15</f>
        <v>1.9416666666666669</v>
      </c>
      <c r="Z26" s="11">
        <f>HOV_Direction!AY26*'Factoring table'!$E$15</f>
        <v>77.177366666666671</v>
      </c>
      <c r="AA26" s="11">
        <f>HOV_Direction!AZ26*'Factoring table'!$E$15</f>
        <v>1583.7786666666666</v>
      </c>
      <c r="AC26">
        <v>9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</row>
    <row r="27" spans="3:40" ht="15" thickBot="1" x14ac:dyDescent="0.35">
      <c r="C27">
        <v>10</v>
      </c>
      <c r="D27" s="13">
        <f>'SOV-Direction'!AP27*'Factoring table'!$D$14</f>
        <v>32.503500000000003</v>
      </c>
      <c r="E27" s="13">
        <f>'SOV-Direction'!AQ27*'Factoring table'!$D$14</f>
        <v>3.1688000000000001</v>
      </c>
      <c r="F27" s="13">
        <f>'SOV-Direction'!AR27*'Factoring table'!$D$14</f>
        <v>0.23300000000000004</v>
      </c>
      <c r="G27" s="13">
        <f>'SOV-Direction'!AS27*'Factoring table'!$D$14</f>
        <v>0.23300000000000004</v>
      </c>
      <c r="H27" s="13">
        <f>'SOV-Direction'!AT27*'Factoring table'!$D$14</f>
        <v>0.23300000000000004</v>
      </c>
      <c r="I27" s="13">
        <f>'SOV-Direction'!AU27*'Factoring table'!$D$14</f>
        <v>0.23300000000000004</v>
      </c>
      <c r="J27" s="13">
        <f>'SOV-Direction'!AV27*'Factoring table'!$D$14</f>
        <v>0.23300000000000004</v>
      </c>
      <c r="K27" s="13">
        <f>'SOV-Direction'!AW27*'Factoring table'!$D$14</f>
        <v>2.3300000000000001E-2</v>
      </c>
      <c r="L27" s="13">
        <f>'SOV-Direction'!AX27*'Factoring table'!$D$14</f>
        <v>7479.0670000000009</v>
      </c>
      <c r="M27" s="13">
        <f>'SOV-Direction'!AY27*'Factoring table'!$D$14</f>
        <v>55540.909000000007</v>
      </c>
      <c r="N27" s="13">
        <f>'SOV-Direction'!AZ27*'Factoring table'!$D$14</f>
        <v>1834.0828000000004</v>
      </c>
      <c r="P27">
        <v>10</v>
      </c>
      <c r="Q27" s="11">
        <f>HOV_Direction!AP27*'Factoring table'!$E$15</f>
        <v>1.4679000000000002</v>
      </c>
      <c r="R27" s="11">
        <f>HOV_Direction!AQ27*'Factoring table'!$E$15</f>
        <v>0.13980000000000001</v>
      </c>
      <c r="S27" s="11">
        <f>HOV_Direction!AR27*'Factoring table'!$E$15</f>
        <v>0</v>
      </c>
      <c r="T27" s="11">
        <f>HOV_Direction!AS27*'Factoring table'!$E$15</f>
        <v>0</v>
      </c>
      <c r="U27" s="11">
        <f>HOV_Direction!AT27*'Factoring table'!$E$15</f>
        <v>0</v>
      </c>
      <c r="V27" s="11">
        <f>HOV_Direction!AU27*'Factoring table'!$E$15</f>
        <v>0</v>
      </c>
      <c r="W27" s="11">
        <f>HOV_Direction!AV27*'Factoring table'!$E$15</f>
        <v>0</v>
      </c>
      <c r="X27" s="11">
        <f>HOV_Direction!AW27*'Factoring table'!$E$15</f>
        <v>6.9900000000000004E-2</v>
      </c>
      <c r="Y27" s="11">
        <f>HOV_Direction!AX27*'Factoring table'!$E$15</f>
        <v>382.68696666666671</v>
      </c>
      <c r="Z27" s="11">
        <f>HOV_Direction!AY27*'Factoring table'!$E$15</f>
        <v>2924.0723333333335</v>
      </c>
      <c r="AA27" s="11">
        <f>HOV_Direction!AZ27*'Factoring table'!$E$15</f>
        <v>93.735900000000015</v>
      </c>
      <c r="AC27">
        <v>10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</row>
    <row r="28" spans="3:40" x14ac:dyDescent="0.3">
      <c r="C28">
        <v>11</v>
      </c>
      <c r="D28" s="13">
        <f>'SOV-Direction'!AP28*'Factoring table'!$D$14</f>
        <v>8258.4753000000001</v>
      </c>
      <c r="E28" s="13">
        <f>'SOV-Direction'!AQ28*'Factoring table'!$D$14</f>
        <v>15.960500000000003</v>
      </c>
      <c r="F28" s="13">
        <f>'SOV-Direction'!AR28*'Factoring table'!$D$14</f>
        <v>2.3300000000000001E-2</v>
      </c>
      <c r="G28" s="13">
        <f>'SOV-Direction'!AS28*'Factoring table'!$D$14</f>
        <v>0.41940000000000005</v>
      </c>
      <c r="H28" s="13">
        <f>'SOV-Direction'!AT28*'Factoring table'!$D$14</f>
        <v>0</v>
      </c>
      <c r="I28" s="13">
        <f>'SOV-Direction'!AU28*'Factoring table'!$D$14</f>
        <v>1.0485</v>
      </c>
      <c r="J28" s="13">
        <f>'SOV-Direction'!AV28*'Factoring table'!$D$14</f>
        <v>0</v>
      </c>
      <c r="K28" s="13">
        <f>'SOV-Direction'!AW28*'Factoring table'!$D$14</f>
        <v>19.012800000000002</v>
      </c>
      <c r="L28" s="13">
        <f>'SOV-Direction'!AX28*'Factoring table'!$D$14</f>
        <v>46068.666800000006</v>
      </c>
      <c r="M28" s="13">
        <f>'SOV-Direction'!AY28*'Factoring table'!$D$14</f>
        <v>381.28120000000001</v>
      </c>
      <c r="N28" s="13">
        <f>'SOV-Direction'!AZ28*'Factoring table'!$D$14</f>
        <v>26282.167000000001</v>
      </c>
      <c r="P28">
        <v>11</v>
      </c>
      <c r="Q28" s="11">
        <f>HOV_Direction!AP28*'Factoring table'!$E$15</f>
        <v>431.83443333333327</v>
      </c>
      <c r="R28" s="11">
        <f>HOV_Direction!AQ28*'Factoring table'!$E$15</f>
        <v>1.0485</v>
      </c>
      <c r="S28" s="11">
        <f>HOV_Direction!AR28*'Factoring table'!$E$15</f>
        <v>6.9900000000000004E-2</v>
      </c>
      <c r="T28" s="11">
        <f>HOV_Direction!AS28*'Factoring table'!$E$15</f>
        <v>7.7666666666666665E-3</v>
      </c>
      <c r="U28" s="11">
        <f>HOV_Direction!AT28*'Factoring table'!$E$15</f>
        <v>7.7666666666666676E-2</v>
      </c>
      <c r="V28" s="11">
        <f>HOV_Direction!AU28*'Factoring table'!$E$15</f>
        <v>7.7666666666666676E-2</v>
      </c>
      <c r="W28" s="11">
        <f>HOV_Direction!AV28*'Factoring table'!$E$15</f>
        <v>7.7666666666666665E-3</v>
      </c>
      <c r="X28" s="11">
        <f>HOV_Direction!AW28*'Factoring table'!$E$15</f>
        <v>1.0562666666666667</v>
      </c>
      <c r="Y28" s="11">
        <f>HOV_Direction!AX28*'Factoring table'!$E$15</f>
        <v>2422.5786666666668</v>
      </c>
      <c r="Z28" s="11">
        <f>HOV_Direction!AY28*'Factoring table'!$E$15</f>
        <v>19.735100000000003</v>
      </c>
      <c r="AA28" s="11">
        <f>HOV_Direction!AZ28*'Factoring table'!$E$15</f>
        <v>1388.8353333333334</v>
      </c>
      <c r="AC28">
        <v>11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</row>
    <row r="30" spans="3:40" ht="15" thickBot="1" x14ac:dyDescent="0.35"/>
    <row r="31" spans="3:40" ht="15" thickBot="1" x14ac:dyDescent="0.35">
      <c r="C31" s="12" t="s">
        <v>14</v>
      </c>
      <c r="D31">
        <v>1</v>
      </c>
      <c r="E31">
        <v>2</v>
      </c>
      <c r="F31">
        <v>3</v>
      </c>
      <c r="G31">
        <v>4</v>
      </c>
      <c r="H31">
        <v>5</v>
      </c>
      <c r="I31">
        <v>6</v>
      </c>
      <c r="J31">
        <v>7</v>
      </c>
      <c r="K31">
        <v>8</v>
      </c>
      <c r="L31">
        <v>9</v>
      </c>
      <c r="M31">
        <v>10</v>
      </c>
      <c r="N31">
        <v>11</v>
      </c>
      <c r="P31" s="12" t="s">
        <v>14</v>
      </c>
      <c r="Q31" s="11">
        <f>HOV_Direction!AP31*'Factoring table'!$E$15</f>
        <v>0.33333333333333331</v>
      </c>
      <c r="R31" s="11">
        <f>HOV_Direction!AQ31*'Factoring table'!$E$15</f>
        <v>0.66666666666666663</v>
      </c>
      <c r="S31" s="11">
        <f>HOV_Direction!AR31*'Factoring table'!$E$15</f>
        <v>1</v>
      </c>
      <c r="T31" s="11">
        <f>HOV_Direction!AS31*'Factoring table'!$E$15</f>
        <v>1.3333333333333333</v>
      </c>
      <c r="U31" s="11">
        <f>HOV_Direction!AT31*'Factoring table'!$E$15</f>
        <v>1.6666666666666665</v>
      </c>
      <c r="V31" s="11">
        <f>HOV_Direction!AU31*'Factoring table'!$E$15</f>
        <v>2</v>
      </c>
      <c r="W31" s="11">
        <f>HOV_Direction!AV31*'Factoring table'!$E$15</f>
        <v>2.333333333333333</v>
      </c>
      <c r="X31" s="11">
        <f>HOV_Direction!AW31*'Factoring table'!$E$15</f>
        <v>2.6666666666666665</v>
      </c>
      <c r="Y31" s="11">
        <f>HOV_Direction!AX31*'Factoring table'!$E$15</f>
        <v>3</v>
      </c>
      <c r="Z31" s="11">
        <f>HOV_Direction!AY31*'Factoring table'!$E$15</f>
        <v>3.333333333333333</v>
      </c>
      <c r="AA31" s="11">
        <f>HOV_Direction!AZ31*'Factoring table'!$E$15</f>
        <v>3.6666666666666665</v>
      </c>
      <c r="AC31" s="12" t="s">
        <v>14</v>
      </c>
      <c r="AD31">
        <v>1</v>
      </c>
      <c r="AE31">
        <v>2</v>
      </c>
      <c r="AF31">
        <v>3</v>
      </c>
      <c r="AG31">
        <v>4</v>
      </c>
      <c r="AH31">
        <v>5</v>
      </c>
      <c r="AI31">
        <v>6</v>
      </c>
      <c r="AJ31">
        <v>7</v>
      </c>
      <c r="AK31">
        <v>8</v>
      </c>
      <c r="AL31">
        <v>9</v>
      </c>
      <c r="AM31">
        <v>10</v>
      </c>
      <c r="AN31">
        <v>11</v>
      </c>
    </row>
    <row r="32" spans="3:40" ht="15" thickBot="1" x14ac:dyDescent="0.35">
      <c r="C32">
        <v>1</v>
      </c>
      <c r="D32" s="13">
        <f>'SOV-Direction'!AP32*'Factoring table'!$D$14</f>
        <v>4189339.2600000002</v>
      </c>
      <c r="E32" s="13">
        <f>'SOV-Direction'!AQ32*'Factoring table'!$D$14</f>
        <v>51434.748000000007</v>
      </c>
      <c r="F32" s="13">
        <f>'SOV-Direction'!AR32*'Factoring table'!$D$14</f>
        <v>33.345000000000006</v>
      </c>
      <c r="G32" s="13">
        <f>'SOV-Direction'!AS32*'Factoring table'!$D$14</f>
        <v>416.04300000000001</v>
      </c>
      <c r="H32" s="13">
        <f>'SOV-Direction'!AT32*'Factoring table'!$D$14</f>
        <v>84.816000000000017</v>
      </c>
      <c r="I32" s="13">
        <f>'SOV-Direction'!AU32*'Factoring table'!$D$14</f>
        <v>1119.0240000000001</v>
      </c>
      <c r="J32" s="13">
        <f>'SOV-Direction'!AV32*'Factoring table'!$D$14</f>
        <v>5.8140000000000001</v>
      </c>
      <c r="K32" s="13">
        <f>'SOV-Direction'!AW32*'Factoring table'!$D$14</f>
        <v>5536.6379999999999</v>
      </c>
      <c r="L32" s="13">
        <f>'SOV-Direction'!AX32*'Factoring table'!$D$14</f>
        <v>5867.6940000000004</v>
      </c>
      <c r="M32" s="13">
        <f>'SOV-Direction'!AY32*'Factoring table'!$D$14</f>
        <v>26.505000000000003</v>
      </c>
      <c r="N32" s="13">
        <f>'SOV-Direction'!AZ32*'Factoring table'!$D$14</f>
        <v>6841.5390000000007</v>
      </c>
      <c r="P32">
        <v>1</v>
      </c>
      <c r="Q32" s="11">
        <f>HOV_Direction!AP32*'Factoring table'!$E$15</f>
        <v>221127.16800000001</v>
      </c>
      <c r="R32" s="11">
        <f>HOV_Direction!AQ32*'Factoring table'!$E$15</f>
        <v>2706.9300000000003</v>
      </c>
      <c r="S32" s="11">
        <f>HOV_Direction!AR32*'Factoring table'!$E$15</f>
        <v>1.653</v>
      </c>
      <c r="T32" s="11">
        <f>HOV_Direction!AS32*'Factoring table'!$E$15</f>
        <v>22.001999999999999</v>
      </c>
      <c r="U32" s="11">
        <f>HOV_Direction!AT32*'Factoring table'!$E$15</f>
        <v>3.6479999999999997</v>
      </c>
      <c r="V32" s="11">
        <f>HOV_Direction!AU32*'Factoring table'!$E$15</f>
        <v>58.253999999999998</v>
      </c>
      <c r="W32" s="11">
        <f>HOV_Direction!AV32*'Factoring table'!$E$15</f>
        <v>0.28499999999999998</v>
      </c>
      <c r="X32" s="11">
        <f>HOV_Direction!AW32*'Factoring table'!$E$15</f>
        <v>294.80399999999997</v>
      </c>
      <c r="Y32" s="11">
        <f>HOV_Direction!AX32*'Factoring table'!$E$15</f>
        <v>306.94499999999999</v>
      </c>
      <c r="Z32" s="11">
        <f>HOV_Direction!AY32*'Factoring table'!$E$15</f>
        <v>1.1970000000000001</v>
      </c>
      <c r="AA32" s="11">
        <f>HOV_Direction!AZ32*'Factoring table'!$E$15</f>
        <v>358.47300000000001</v>
      </c>
      <c r="AC32">
        <v>1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</row>
    <row r="33" spans="3:40" ht="15" thickBot="1" x14ac:dyDescent="0.35">
      <c r="C33">
        <v>2</v>
      </c>
      <c r="D33" s="13">
        <f>'SOV-Direction'!AP33*'Factoring table'!$D$14</f>
        <v>51434.748000000007</v>
      </c>
      <c r="E33" s="13">
        <f>'SOV-Direction'!AQ33*'Factoring table'!$D$14</f>
        <v>671817.27600000007</v>
      </c>
      <c r="F33" s="13">
        <f>'SOV-Direction'!AR33*'Factoring table'!$D$14</f>
        <v>2086.8840000000005</v>
      </c>
      <c r="G33" s="13">
        <f>'SOV-Direction'!AS33*'Factoring table'!$D$14</f>
        <v>107888.68799999999</v>
      </c>
      <c r="H33" s="13">
        <f>'SOV-Direction'!AT33*'Factoring table'!$D$14</f>
        <v>5124.5280000000002</v>
      </c>
      <c r="I33" s="13">
        <f>'SOV-Direction'!AU33*'Factoring table'!$D$14</f>
        <v>1131.5070000000001</v>
      </c>
      <c r="J33" s="13">
        <f>'SOV-Direction'!AV33*'Factoring table'!$D$14</f>
        <v>340.46100000000001</v>
      </c>
      <c r="K33" s="13">
        <f>'SOV-Direction'!AW33*'Factoring table'!$D$14</f>
        <v>58463.703000000001</v>
      </c>
      <c r="L33" s="13">
        <f>'SOV-Direction'!AX33*'Factoring table'!$D$14</f>
        <v>7019.8920000000007</v>
      </c>
      <c r="M33" s="13">
        <f>'SOV-Direction'!AY33*'Factoring table'!$D$14</f>
        <v>2.7360000000000002</v>
      </c>
      <c r="N33" s="13">
        <f>'SOV-Direction'!AZ33*'Factoring table'!$D$14</f>
        <v>13.167</v>
      </c>
      <c r="P33">
        <v>2</v>
      </c>
      <c r="Q33" s="11">
        <f>HOV_Direction!AP33*'Factoring table'!$E$15</f>
        <v>2706.9300000000003</v>
      </c>
      <c r="R33" s="11">
        <f>HOV_Direction!AQ33*'Factoring table'!$E$15</f>
        <v>35351.741999999998</v>
      </c>
      <c r="S33" s="11">
        <f>HOV_Direction!AR33*'Factoring table'!$E$15</f>
        <v>108.41400000000002</v>
      </c>
      <c r="T33" s="11">
        <f>HOV_Direction!AS33*'Factoring table'!$E$15</f>
        <v>5687.8020000000006</v>
      </c>
      <c r="U33" s="11">
        <f>HOV_Direction!AT33*'Factoring table'!$E$15</f>
        <v>272.40300000000002</v>
      </c>
      <c r="V33" s="11">
        <f>HOV_Direction!AU33*'Factoring table'!$E$15</f>
        <v>59.451000000000001</v>
      </c>
      <c r="W33" s="11">
        <f>HOV_Direction!AV33*'Factoring table'!$E$15</f>
        <v>16.872</v>
      </c>
      <c r="X33" s="11">
        <f>HOV_Direction!AW33*'Factoring table'!$E$15</f>
        <v>3078.2280000000001</v>
      </c>
      <c r="Y33" s="11">
        <f>HOV_Direction!AX33*'Factoring table'!$E$15</f>
        <v>371.52600000000007</v>
      </c>
      <c r="Z33" s="11">
        <f>HOV_Direction!AY33*'Factoring table'!$E$15</f>
        <v>0.114</v>
      </c>
      <c r="AA33" s="11">
        <f>HOV_Direction!AZ33*'Factoring table'!$E$15</f>
        <v>0.85500000000000009</v>
      </c>
      <c r="AC33">
        <v>2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</row>
    <row r="34" spans="3:40" ht="15" thickBot="1" x14ac:dyDescent="0.35">
      <c r="C34">
        <v>3</v>
      </c>
      <c r="D34" s="13">
        <f>'SOV-Direction'!AP34*'Factoring table'!$D$14</f>
        <v>33.345000000000006</v>
      </c>
      <c r="E34" s="13">
        <f>'SOV-Direction'!AQ34*'Factoring table'!$D$14</f>
        <v>2086.8840000000005</v>
      </c>
      <c r="F34" s="13">
        <f>'SOV-Direction'!AR34*'Factoring table'!$D$14</f>
        <v>21792.582000000002</v>
      </c>
      <c r="G34" s="13">
        <f>'SOV-Direction'!AS34*'Factoring table'!$D$14</f>
        <v>236.15100000000001</v>
      </c>
      <c r="H34" s="13">
        <f>'SOV-Direction'!AT34*'Factoring table'!$D$14</f>
        <v>33106.797000000006</v>
      </c>
      <c r="I34" s="13">
        <f>'SOV-Direction'!AU34*'Factoring table'!$D$14</f>
        <v>0.17100000000000001</v>
      </c>
      <c r="J34" s="13">
        <f>'SOV-Direction'!AV34*'Factoring table'!$D$14</f>
        <v>0.17100000000000001</v>
      </c>
      <c r="K34" s="13">
        <f>'SOV-Direction'!AW34*'Factoring table'!$D$14</f>
        <v>11769.588000000002</v>
      </c>
      <c r="L34" s="13">
        <f>'SOV-Direction'!AX34*'Factoring table'!$D$14</f>
        <v>51.300000000000004</v>
      </c>
      <c r="M34" s="13">
        <f>'SOV-Direction'!AY34*'Factoring table'!$D$14</f>
        <v>0.34200000000000003</v>
      </c>
      <c r="N34" s="13">
        <f>'SOV-Direction'!AZ34*'Factoring table'!$D$14</f>
        <v>0.17100000000000001</v>
      </c>
      <c r="P34">
        <v>3</v>
      </c>
      <c r="Q34" s="11">
        <f>HOV_Direction!AP34*'Factoring table'!$E$15</f>
        <v>1.653</v>
      </c>
      <c r="R34" s="11">
        <f>HOV_Direction!AQ34*'Factoring table'!$E$15</f>
        <v>108.41400000000002</v>
      </c>
      <c r="S34" s="11">
        <f>HOV_Direction!AR34*'Factoring table'!$E$15</f>
        <v>1137.8340000000001</v>
      </c>
      <c r="T34" s="11">
        <f>HOV_Direction!AS34*'Factoring table'!$E$15</f>
        <v>11.4</v>
      </c>
      <c r="U34" s="11">
        <f>HOV_Direction!AT34*'Factoring table'!$E$15</f>
        <v>1740.3809999999999</v>
      </c>
      <c r="V34" s="11">
        <f>HOV_Direction!AU34*'Factoring table'!$E$15</f>
        <v>0</v>
      </c>
      <c r="W34" s="11">
        <f>HOV_Direction!AV34*'Factoring table'!$E$15</f>
        <v>5.7000000000000002E-2</v>
      </c>
      <c r="X34" s="11">
        <f>HOV_Direction!AW34*'Factoring table'!$E$15</f>
        <v>619.76100000000008</v>
      </c>
      <c r="Y34" s="11">
        <f>HOV_Direction!AX34*'Factoring table'!$E$15</f>
        <v>2.907</v>
      </c>
      <c r="Z34" s="11">
        <f>HOV_Direction!AY34*'Factoring table'!$E$15</f>
        <v>0</v>
      </c>
      <c r="AA34" s="11">
        <f>HOV_Direction!AZ34*'Factoring table'!$E$15</f>
        <v>5.7000000000000002E-2</v>
      </c>
      <c r="AC34">
        <v>3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</row>
    <row r="35" spans="3:40" ht="15" thickBot="1" x14ac:dyDescent="0.35">
      <c r="C35">
        <v>4</v>
      </c>
      <c r="D35" s="13">
        <f>'SOV-Direction'!AP35*'Factoring table'!$D$14</f>
        <v>416.04300000000001</v>
      </c>
      <c r="E35" s="13">
        <f>'SOV-Direction'!AQ35*'Factoring table'!$D$14</f>
        <v>107888.68799999999</v>
      </c>
      <c r="F35" s="13">
        <f>'SOV-Direction'!AR35*'Factoring table'!$D$14</f>
        <v>236.15100000000001</v>
      </c>
      <c r="G35" s="13">
        <f>'SOV-Direction'!AS35*'Factoring table'!$D$14</f>
        <v>126957.92400000001</v>
      </c>
      <c r="H35" s="13">
        <f>'SOV-Direction'!AT35*'Factoring table'!$D$14</f>
        <v>5208.8310000000001</v>
      </c>
      <c r="I35" s="13">
        <f>'SOV-Direction'!AU35*'Factoring table'!$D$14</f>
        <v>853.46100000000013</v>
      </c>
      <c r="J35" s="13">
        <f>'SOV-Direction'!AV35*'Factoring table'!$D$14</f>
        <v>129506.85</v>
      </c>
      <c r="K35" s="13">
        <f>'SOV-Direction'!AW35*'Factoring table'!$D$14</f>
        <v>333.279</v>
      </c>
      <c r="L35" s="13">
        <f>'SOV-Direction'!AX35*'Factoring table'!$D$14</f>
        <v>131.15700000000001</v>
      </c>
      <c r="M35" s="13">
        <f>'SOV-Direction'!AY35*'Factoring table'!$D$14</f>
        <v>0.34200000000000003</v>
      </c>
      <c r="N35" s="13">
        <f>'SOV-Direction'!AZ35*'Factoring table'!$D$14</f>
        <v>0.34200000000000003</v>
      </c>
      <c r="P35">
        <v>4</v>
      </c>
      <c r="Q35" s="11">
        <f>HOV_Direction!AP35*'Factoring table'!$E$15</f>
        <v>22.001999999999999</v>
      </c>
      <c r="R35" s="11">
        <f>HOV_Direction!AQ35*'Factoring table'!$E$15</f>
        <v>5687.8020000000006</v>
      </c>
      <c r="S35" s="11">
        <f>HOV_Direction!AR35*'Factoring table'!$E$15</f>
        <v>11.4</v>
      </c>
      <c r="T35" s="11">
        <f>HOV_Direction!AS35*'Factoring table'!$E$15</f>
        <v>6680.9699999999993</v>
      </c>
      <c r="U35" s="11">
        <f>HOV_Direction!AT35*'Factoring table'!$E$15</f>
        <v>274.39800000000002</v>
      </c>
      <c r="V35" s="11">
        <f>HOV_Direction!AU35*'Factoring table'!$E$15</f>
        <v>45.429000000000002</v>
      </c>
      <c r="W35" s="11">
        <f>HOV_Direction!AV35*'Factoring table'!$E$15</f>
        <v>6811.9560000000001</v>
      </c>
      <c r="X35" s="11">
        <f>HOV_Direction!AW35*'Factoring table'!$E$15</f>
        <v>19.038</v>
      </c>
      <c r="Y35" s="11">
        <f>HOV_Direction!AX35*'Factoring table'!$E$15</f>
        <v>6.6120000000000001</v>
      </c>
      <c r="Z35" s="11">
        <f>HOV_Direction!AY35*'Factoring table'!$E$15</f>
        <v>0</v>
      </c>
      <c r="AA35" s="11">
        <f>HOV_Direction!AZ35*'Factoring table'!$E$15</f>
        <v>5.7000000000000002E-2</v>
      </c>
      <c r="AC35">
        <v>4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</row>
    <row r="36" spans="3:40" ht="15" thickBot="1" x14ac:dyDescent="0.35">
      <c r="C36">
        <v>5</v>
      </c>
      <c r="D36" s="13">
        <f>'SOV-Direction'!AP36*'Factoring table'!$D$14</f>
        <v>84.816000000000017</v>
      </c>
      <c r="E36" s="13">
        <f>'SOV-Direction'!AQ36*'Factoring table'!$D$14</f>
        <v>5124.5280000000002</v>
      </c>
      <c r="F36" s="13">
        <f>'SOV-Direction'!AR36*'Factoring table'!$D$14</f>
        <v>33106.797000000006</v>
      </c>
      <c r="G36" s="13">
        <f>'SOV-Direction'!AS36*'Factoring table'!$D$14</f>
        <v>5208.8310000000001</v>
      </c>
      <c r="H36" s="13">
        <f>'SOV-Direction'!AT36*'Factoring table'!$D$14</f>
        <v>16566.138000000003</v>
      </c>
      <c r="I36" s="13">
        <f>'SOV-Direction'!AU36*'Factoring table'!$D$14</f>
        <v>4.2750000000000004</v>
      </c>
      <c r="J36" s="13">
        <f>'SOV-Direction'!AV36*'Factoring table'!$D$14</f>
        <v>3.0779999999999998</v>
      </c>
      <c r="K36" s="13">
        <f>'SOV-Direction'!AW36*'Factoring table'!$D$14</f>
        <v>4814.6760000000004</v>
      </c>
      <c r="L36" s="13">
        <f>'SOV-Direction'!AX36*'Factoring table'!$D$14</f>
        <v>2.3940000000000001</v>
      </c>
      <c r="M36" s="13">
        <f>'SOV-Direction'!AY36*'Factoring table'!$D$14</f>
        <v>0.34200000000000003</v>
      </c>
      <c r="N36" s="13">
        <f>'SOV-Direction'!AZ36*'Factoring table'!$D$14</f>
        <v>0</v>
      </c>
      <c r="P36">
        <v>5</v>
      </c>
      <c r="Q36" s="11">
        <f>HOV_Direction!AP36*'Factoring table'!$E$15</f>
        <v>3.6479999999999997</v>
      </c>
      <c r="R36" s="11">
        <f>HOV_Direction!AQ36*'Factoring table'!$E$15</f>
        <v>272.40300000000002</v>
      </c>
      <c r="S36" s="11">
        <f>HOV_Direction!AR36*'Factoring table'!$E$15</f>
        <v>1740.3809999999999</v>
      </c>
      <c r="T36" s="11">
        <f>HOV_Direction!AS36*'Factoring table'!$E$15</f>
        <v>274.39800000000002</v>
      </c>
      <c r="U36" s="11">
        <f>HOV_Direction!AT36*'Factoring table'!$E$15</f>
        <v>872.89800000000014</v>
      </c>
      <c r="V36" s="11">
        <f>HOV_Direction!AU36*'Factoring table'!$E$15</f>
        <v>0.17099999999999999</v>
      </c>
      <c r="W36" s="11">
        <f>HOV_Direction!AV36*'Factoring table'!$E$15</f>
        <v>5.7000000000000002E-2</v>
      </c>
      <c r="X36" s="11">
        <f>HOV_Direction!AW36*'Factoring table'!$E$15</f>
        <v>249.94499999999999</v>
      </c>
      <c r="Y36" s="11">
        <f>HOV_Direction!AX36*'Factoring table'!$E$15</f>
        <v>5.7000000000000002E-2</v>
      </c>
      <c r="Z36" s="11">
        <f>HOV_Direction!AY36*'Factoring table'!$E$15</f>
        <v>0</v>
      </c>
      <c r="AA36" s="11">
        <f>HOV_Direction!AZ36*'Factoring table'!$E$15</f>
        <v>0.114</v>
      </c>
      <c r="AC36">
        <v>5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</row>
    <row r="37" spans="3:40" ht="15" thickBot="1" x14ac:dyDescent="0.35">
      <c r="C37">
        <v>6</v>
      </c>
      <c r="D37" s="13">
        <f>'SOV-Direction'!AP37*'Factoring table'!$D$14</f>
        <v>1119.0240000000001</v>
      </c>
      <c r="E37" s="13">
        <f>'SOV-Direction'!AQ37*'Factoring table'!$D$14</f>
        <v>1131.5070000000001</v>
      </c>
      <c r="F37" s="13">
        <f>'SOV-Direction'!AR37*'Factoring table'!$D$14</f>
        <v>0.17100000000000001</v>
      </c>
      <c r="G37" s="13">
        <f>'SOV-Direction'!AS37*'Factoring table'!$D$14</f>
        <v>853.46100000000013</v>
      </c>
      <c r="H37" s="13">
        <f>'SOV-Direction'!AT37*'Factoring table'!$D$14</f>
        <v>4.2750000000000004</v>
      </c>
      <c r="I37" s="13">
        <f>'SOV-Direction'!AU37*'Factoring table'!$D$14</f>
        <v>535157.49600000004</v>
      </c>
      <c r="J37" s="13">
        <f>'SOV-Direction'!AV37*'Factoring table'!$D$14</f>
        <v>14146.488000000001</v>
      </c>
      <c r="K37" s="13">
        <f>'SOV-Direction'!AW37*'Factoring table'!$D$14</f>
        <v>56.088000000000001</v>
      </c>
      <c r="L37" s="13">
        <f>'SOV-Direction'!AX37*'Factoring table'!$D$14</f>
        <v>137.31300000000002</v>
      </c>
      <c r="M37" s="13">
        <f>'SOV-Direction'!AY37*'Factoring table'!$D$14</f>
        <v>0.34200000000000003</v>
      </c>
      <c r="N37" s="13">
        <f>'SOV-Direction'!AZ37*'Factoring table'!$D$14</f>
        <v>0.85500000000000009</v>
      </c>
      <c r="P37">
        <v>6</v>
      </c>
      <c r="Q37" s="11">
        <f>HOV_Direction!AP37*'Factoring table'!$E$15</f>
        <v>58.253999999999998</v>
      </c>
      <c r="R37" s="11">
        <f>HOV_Direction!AQ37*'Factoring table'!$E$15</f>
        <v>59.451000000000001</v>
      </c>
      <c r="S37" s="11">
        <f>HOV_Direction!AR37*'Factoring table'!$E$15</f>
        <v>0</v>
      </c>
      <c r="T37" s="11">
        <f>HOV_Direction!AS37*'Factoring table'!$E$15</f>
        <v>45.429000000000002</v>
      </c>
      <c r="U37" s="11">
        <f>HOV_Direction!AT37*'Factoring table'!$E$15</f>
        <v>0.17099999999999999</v>
      </c>
      <c r="V37" s="11">
        <f>HOV_Direction!AU37*'Factoring table'!$E$15</f>
        <v>28242.132000000001</v>
      </c>
      <c r="W37" s="11">
        <f>HOV_Direction!AV37*'Factoring table'!$E$15</f>
        <v>736.61099999999999</v>
      </c>
      <c r="X37" s="11">
        <f>HOV_Direction!AW37*'Factoring table'!$E$15</f>
        <v>3.5339999999999998</v>
      </c>
      <c r="Y37" s="11">
        <f>HOV_Direction!AX37*'Factoring table'!$E$15</f>
        <v>7.5810000000000004</v>
      </c>
      <c r="Z37" s="11">
        <f>HOV_Direction!AY37*'Factoring table'!$E$15</f>
        <v>0</v>
      </c>
      <c r="AA37" s="11">
        <f>HOV_Direction!AZ37*'Factoring table'!$E$15</f>
        <v>0.114</v>
      </c>
      <c r="AC37">
        <v>6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</row>
    <row r="38" spans="3:40" ht="15" thickBot="1" x14ac:dyDescent="0.35">
      <c r="C38">
        <v>7</v>
      </c>
      <c r="D38" s="13">
        <f>'SOV-Direction'!AP38*'Factoring table'!$D$14</f>
        <v>5.8140000000000001</v>
      </c>
      <c r="E38" s="13">
        <f>'SOV-Direction'!AQ38*'Factoring table'!$D$14</f>
        <v>340.46100000000001</v>
      </c>
      <c r="F38" s="13">
        <f>'SOV-Direction'!AR38*'Factoring table'!$D$14</f>
        <v>0.17100000000000001</v>
      </c>
      <c r="G38" s="13">
        <f>'SOV-Direction'!AS38*'Factoring table'!$D$14</f>
        <v>129506.85</v>
      </c>
      <c r="H38" s="13">
        <f>'SOV-Direction'!AT38*'Factoring table'!$D$14</f>
        <v>3.0779999999999998</v>
      </c>
      <c r="I38" s="13">
        <f>'SOV-Direction'!AU38*'Factoring table'!$D$14</f>
        <v>14146.488000000001</v>
      </c>
      <c r="J38" s="13">
        <f>'SOV-Direction'!AV38*'Factoring table'!$D$14</f>
        <v>56583.216000000008</v>
      </c>
      <c r="K38" s="13">
        <f>'SOV-Direction'!AW38*'Factoring table'!$D$14</f>
        <v>1.7100000000000002</v>
      </c>
      <c r="L38" s="13">
        <f>'SOV-Direction'!AX38*'Factoring table'!$D$14</f>
        <v>4.4460000000000006</v>
      </c>
      <c r="M38" s="13">
        <f>'SOV-Direction'!AY38*'Factoring table'!$D$14</f>
        <v>0.34200000000000003</v>
      </c>
      <c r="N38" s="13">
        <f>'SOV-Direction'!AZ38*'Factoring table'!$D$14</f>
        <v>0</v>
      </c>
      <c r="P38">
        <v>7</v>
      </c>
      <c r="Q38" s="11">
        <f>HOV_Direction!AP38*'Factoring table'!$E$15</f>
        <v>0.28499999999999998</v>
      </c>
      <c r="R38" s="11">
        <f>HOV_Direction!AQ38*'Factoring table'!$E$15</f>
        <v>16.872</v>
      </c>
      <c r="S38" s="11">
        <f>HOV_Direction!AR38*'Factoring table'!$E$15</f>
        <v>5.7000000000000002E-2</v>
      </c>
      <c r="T38" s="11">
        <f>HOV_Direction!AS38*'Factoring table'!$E$15</f>
        <v>6811.9560000000001</v>
      </c>
      <c r="U38" s="11">
        <f>HOV_Direction!AT38*'Factoring table'!$E$15</f>
        <v>5.7000000000000002E-2</v>
      </c>
      <c r="V38" s="11">
        <f>HOV_Direction!AU38*'Factoring table'!$E$15</f>
        <v>736.61099999999999</v>
      </c>
      <c r="W38" s="11">
        <f>HOV_Direction!AV38*'Factoring table'!$E$15</f>
        <v>2990.6759999999999</v>
      </c>
      <c r="X38" s="11">
        <f>HOV_Direction!AW38*'Factoring table'!$E$15</f>
        <v>0.17099999999999999</v>
      </c>
      <c r="Y38" s="11">
        <f>HOV_Direction!AX38*'Factoring table'!$E$15</f>
        <v>0.114</v>
      </c>
      <c r="Z38" s="11">
        <f>HOV_Direction!AY38*'Factoring table'!$E$15</f>
        <v>0</v>
      </c>
      <c r="AA38" s="11">
        <f>HOV_Direction!AZ38*'Factoring table'!$E$15</f>
        <v>5.7000000000000002E-2</v>
      </c>
      <c r="AC38">
        <v>7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</row>
    <row r="39" spans="3:40" ht="15" thickBot="1" x14ac:dyDescent="0.35">
      <c r="C39">
        <v>8</v>
      </c>
      <c r="D39" s="13">
        <f>'SOV-Direction'!AP39*'Factoring table'!$D$14</f>
        <v>5536.6379999999999</v>
      </c>
      <c r="E39" s="13">
        <f>'SOV-Direction'!AQ39*'Factoring table'!$D$14</f>
        <v>58463.703000000001</v>
      </c>
      <c r="F39" s="13">
        <f>'SOV-Direction'!AR39*'Factoring table'!$D$14</f>
        <v>11769.588000000002</v>
      </c>
      <c r="G39" s="13">
        <f>'SOV-Direction'!AS39*'Factoring table'!$D$14</f>
        <v>333.279</v>
      </c>
      <c r="H39" s="13">
        <f>'SOV-Direction'!AT39*'Factoring table'!$D$14</f>
        <v>4814.6760000000004</v>
      </c>
      <c r="I39" s="13">
        <f>'SOV-Direction'!AU39*'Factoring table'!$D$14</f>
        <v>56.088000000000001</v>
      </c>
      <c r="J39" s="13">
        <f>'SOV-Direction'!AV39*'Factoring table'!$D$14</f>
        <v>1.7100000000000002</v>
      </c>
      <c r="K39" s="13">
        <f>'SOV-Direction'!AW39*'Factoring table'!$D$14</f>
        <v>348923.79000000004</v>
      </c>
      <c r="L39" s="13">
        <f>'SOV-Direction'!AX39*'Factoring table'!$D$14</f>
        <v>4295.5200000000004</v>
      </c>
      <c r="M39" s="13">
        <f>'SOV-Direction'!AY39*'Factoring table'!$D$14</f>
        <v>0.17100000000000001</v>
      </c>
      <c r="N39" s="13">
        <f>'SOV-Direction'!AZ39*'Factoring table'!$D$14</f>
        <v>17.784000000000002</v>
      </c>
      <c r="P39">
        <v>8</v>
      </c>
      <c r="Q39" s="11">
        <f>HOV_Direction!AP39*'Factoring table'!$E$15</f>
        <v>294.80399999999997</v>
      </c>
      <c r="R39" s="11">
        <f>HOV_Direction!AQ39*'Factoring table'!$E$15</f>
        <v>3078.2280000000001</v>
      </c>
      <c r="S39" s="11">
        <f>HOV_Direction!AR39*'Factoring table'!$E$15</f>
        <v>619.76100000000008</v>
      </c>
      <c r="T39" s="11">
        <f>HOV_Direction!AS39*'Factoring table'!$E$15</f>
        <v>19.038</v>
      </c>
      <c r="U39" s="11">
        <f>HOV_Direction!AT39*'Factoring table'!$E$15</f>
        <v>249.94499999999999</v>
      </c>
      <c r="V39" s="11">
        <f>HOV_Direction!AU39*'Factoring table'!$E$15</f>
        <v>3.5339999999999998</v>
      </c>
      <c r="W39" s="11">
        <f>HOV_Direction!AV39*'Factoring table'!$E$15</f>
        <v>0.17099999999999999</v>
      </c>
      <c r="X39" s="11">
        <f>HOV_Direction!AW39*'Factoring table'!$E$15</f>
        <v>18445.428</v>
      </c>
      <c r="Y39" s="11">
        <f>HOV_Direction!AX39*'Factoring table'!$E$15</f>
        <v>225.89099999999999</v>
      </c>
      <c r="Z39" s="11">
        <f>HOV_Direction!AY39*'Factoring table'!$E$15</f>
        <v>5.7000000000000002E-2</v>
      </c>
      <c r="AA39" s="11">
        <f>HOV_Direction!AZ39*'Factoring table'!$E$15</f>
        <v>0.91200000000000003</v>
      </c>
      <c r="AC39">
        <v>8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</row>
    <row r="40" spans="3:40" ht="15" thickBot="1" x14ac:dyDescent="0.35">
      <c r="C40">
        <v>9</v>
      </c>
      <c r="D40" s="13">
        <f>'SOV-Direction'!AP40*'Factoring table'!$D$14</f>
        <v>5867.6940000000004</v>
      </c>
      <c r="E40" s="13">
        <f>'SOV-Direction'!AQ40*'Factoring table'!$D$14</f>
        <v>7019.8920000000007</v>
      </c>
      <c r="F40" s="13">
        <f>'SOV-Direction'!AR40*'Factoring table'!$D$14</f>
        <v>51.300000000000004</v>
      </c>
      <c r="G40" s="13">
        <f>'SOV-Direction'!AS40*'Factoring table'!$D$14</f>
        <v>131.15700000000001</v>
      </c>
      <c r="H40" s="13">
        <f>'SOV-Direction'!AT40*'Factoring table'!$D$14</f>
        <v>2.3940000000000001</v>
      </c>
      <c r="I40" s="13">
        <f>'SOV-Direction'!AU40*'Factoring table'!$D$14</f>
        <v>137.31300000000002</v>
      </c>
      <c r="J40" s="13">
        <f>'SOV-Direction'!AV40*'Factoring table'!$D$14</f>
        <v>4.4460000000000006</v>
      </c>
      <c r="K40" s="13">
        <f>'SOV-Direction'!AW40*'Factoring table'!$D$14</f>
        <v>4295.5200000000004</v>
      </c>
      <c r="L40" s="13">
        <f>'SOV-Direction'!AX40*'Factoring table'!$D$14</f>
        <v>55.062000000000005</v>
      </c>
      <c r="M40" s="13">
        <f>'SOV-Direction'!AY40*'Factoring table'!$D$14</f>
        <v>6552.3780000000006</v>
      </c>
      <c r="N40" s="13">
        <f>'SOV-Direction'!AZ40*'Factoring table'!$D$14</f>
        <v>55764.468000000008</v>
      </c>
      <c r="P40">
        <v>9</v>
      </c>
      <c r="Q40" s="11">
        <f>HOV_Direction!AP40*'Factoring table'!$E$15</f>
        <v>306.94499999999999</v>
      </c>
      <c r="R40" s="11">
        <f>HOV_Direction!AQ40*'Factoring table'!$E$15</f>
        <v>371.52600000000007</v>
      </c>
      <c r="S40" s="11">
        <f>HOV_Direction!AR40*'Factoring table'!$E$15</f>
        <v>2.907</v>
      </c>
      <c r="T40" s="11">
        <f>HOV_Direction!AS40*'Factoring table'!$E$15</f>
        <v>6.6120000000000001</v>
      </c>
      <c r="U40" s="11">
        <f>HOV_Direction!AT40*'Factoring table'!$E$15</f>
        <v>5.7000000000000002E-2</v>
      </c>
      <c r="V40" s="11">
        <f>HOV_Direction!AU40*'Factoring table'!$E$15</f>
        <v>7.5810000000000004</v>
      </c>
      <c r="W40" s="11">
        <f>HOV_Direction!AV40*'Factoring table'!$E$15</f>
        <v>0.114</v>
      </c>
      <c r="X40" s="11">
        <f>HOV_Direction!AW40*'Factoring table'!$E$15</f>
        <v>225.89099999999999</v>
      </c>
      <c r="Y40" s="11">
        <f>HOV_Direction!AX40*'Factoring table'!$E$15</f>
        <v>2.85</v>
      </c>
      <c r="Z40" s="11">
        <f>HOV_Direction!AY40*'Factoring table'!$E$15</f>
        <v>337.49700000000001</v>
      </c>
      <c r="AA40" s="11">
        <f>HOV_Direction!AZ40*'Factoring table'!$E$15</f>
        <v>2940.2880000000005</v>
      </c>
      <c r="AC40">
        <v>9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</row>
    <row r="41" spans="3:40" ht="15" thickBot="1" x14ac:dyDescent="0.35">
      <c r="C41">
        <v>10</v>
      </c>
      <c r="D41" s="13">
        <f>'SOV-Direction'!AP41*'Factoring table'!$D$14</f>
        <v>26.505000000000003</v>
      </c>
      <c r="E41" s="13">
        <f>'SOV-Direction'!AQ41*'Factoring table'!$D$14</f>
        <v>2.7360000000000002</v>
      </c>
      <c r="F41" s="13">
        <f>'SOV-Direction'!AR41*'Factoring table'!$D$14</f>
        <v>0.34200000000000003</v>
      </c>
      <c r="G41" s="13">
        <f>'SOV-Direction'!AS41*'Factoring table'!$D$14</f>
        <v>0.34200000000000003</v>
      </c>
      <c r="H41" s="13">
        <f>'SOV-Direction'!AT41*'Factoring table'!$D$14</f>
        <v>0.34200000000000003</v>
      </c>
      <c r="I41" s="13">
        <f>'SOV-Direction'!AU41*'Factoring table'!$D$14</f>
        <v>0.34200000000000003</v>
      </c>
      <c r="J41" s="13">
        <f>'SOV-Direction'!AV41*'Factoring table'!$D$14</f>
        <v>0.34200000000000003</v>
      </c>
      <c r="K41" s="13">
        <f>'SOV-Direction'!AW41*'Factoring table'!$D$14</f>
        <v>0.17100000000000001</v>
      </c>
      <c r="L41" s="13">
        <f>'SOV-Direction'!AX41*'Factoring table'!$D$14</f>
        <v>6552.3780000000006</v>
      </c>
      <c r="M41" s="13">
        <f>'SOV-Direction'!AY41*'Factoring table'!$D$14</f>
        <v>81523.566000000006</v>
      </c>
      <c r="N41" s="13">
        <f>'SOV-Direction'!AZ41*'Factoring table'!$D$14</f>
        <v>1625.8680000000002</v>
      </c>
      <c r="P41">
        <v>10</v>
      </c>
      <c r="Q41" s="11">
        <f>HOV_Direction!AP41*'Factoring table'!$E$15</f>
        <v>1.1970000000000001</v>
      </c>
      <c r="R41" s="11">
        <f>HOV_Direction!AQ41*'Factoring table'!$E$15</f>
        <v>0.114</v>
      </c>
      <c r="S41" s="11">
        <f>HOV_Direction!AR41*'Factoring table'!$E$15</f>
        <v>0</v>
      </c>
      <c r="T41" s="11">
        <f>HOV_Direction!AS41*'Factoring table'!$E$15</f>
        <v>0</v>
      </c>
      <c r="U41" s="11">
        <f>HOV_Direction!AT41*'Factoring table'!$E$15</f>
        <v>0</v>
      </c>
      <c r="V41" s="11">
        <f>HOV_Direction!AU41*'Factoring table'!$E$15</f>
        <v>0</v>
      </c>
      <c r="W41" s="11">
        <f>HOV_Direction!AV41*'Factoring table'!$E$15</f>
        <v>0</v>
      </c>
      <c r="X41" s="11">
        <f>HOV_Direction!AW41*'Factoring table'!$E$15</f>
        <v>5.7000000000000002E-2</v>
      </c>
      <c r="Y41" s="11">
        <f>HOV_Direction!AX41*'Factoring table'!$E$15</f>
        <v>337.49700000000001</v>
      </c>
      <c r="Z41" s="11">
        <f>HOV_Direction!AY41*'Factoring table'!$E$15</f>
        <v>4291.9859999999999</v>
      </c>
      <c r="AA41" s="11">
        <f>HOV_Direction!AZ41*'Factoring table'!$E$15</f>
        <v>83.277000000000001</v>
      </c>
      <c r="AC41">
        <v>10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</row>
    <row r="42" spans="3:40" x14ac:dyDescent="0.3">
      <c r="C42">
        <v>11</v>
      </c>
      <c r="D42" s="13">
        <f>'SOV-Direction'!AP42*'Factoring table'!$D$14</f>
        <v>6841.5390000000007</v>
      </c>
      <c r="E42" s="13">
        <f>'SOV-Direction'!AQ42*'Factoring table'!$D$14</f>
        <v>13.167</v>
      </c>
      <c r="F42" s="13">
        <f>'SOV-Direction'!AR42*'Factoring table'!$D$14</f>
        <v>0.17100000000000001</v>
      </c>
      <c r="G42" s="13">
        <f>'SOV-Direction'!AS42*'Factoring table'!$D$14</f>
        <v>0.34200000000000003</v>
      </c>
      <c r="H42" s="13">
        <f>'SOV-Direction'!AT42*'Factoring table'!$D$14</f>
        <v>0</v>
      </c>
      <c r="I42" s="13">
        <f>'SOV-Direction'!AU42*'Factoring table'!$D$14</f>
        <v>0.85500000000000009</v>
      </c>
      <c r="J42" s="13">
        <f>'SOV-Direction'!AV42*'Factoring table'!$D$14</f>
        <v>0</v>
      </c>
      <c r="K42" s="13">
        <f>'SOV-Direction'!AW42*'Factoring table'!$D$14</f>
        <v>17.784000000000002</v>
      </c>
      <c r="L42" s="13">
        <f>'SOV-Direction'!AX42*'Factoring table'!$D$14</f>
        <v>55764.468000000008</v>
      </c>
      <c r="M42" s="13">
        <f>'SOV-Direction'!AY42*'Factoring table'!$D$14</f>
        <v>1625.8680000000002</v>
      </c>
      <c r="N42" s="13">
        <f>'SOV-Direction'!AZ42*'Factoring table'!$D$14</f>
        <v>38577.258000000002</v>
      </c>
      <c r="P42">
        <v>11</v>
      </c>
      <c r="Q42" s="11">
        <f>HOV_Direction!AP42*'Factoring table'!$E$15</f>
        <v>358.47300000000001</v>
      </c>
      <c r="R42" s="11">
        <f>HOV_Direction!AQ42*'Factoring table'!$E$15</f>
        <v>0.85500000000000009</v>
      </c>
      <c r="S42" s="11">
        <f>HOV_Direction!AR42*'Factoring table'!$E$15</f>
        <v>5.7000000000000002E-2</v>
      </c>
      <c r="T42" s="11">
        <f>HOV_Direction!AS42*'Factoring table'!$E$15</f>
        <v>5.7000000000000002E-2</v>
      </c>
      <c r="U42" s="11">
        <f>HOV_Direction!AT42*'Factoring table'!$E$15</f>
        <v>0.114</v>
      </c>
      <c r="V42" s="11">
        <f>HOV_Direction!AU42*'Factoring table'!$E$15</f>
        <v>0.114</v>
      </c>
      <c r="W42" s="11">
        <f>HOV_Direction!AV42*'Factoring table'!$E$15</f>
        <v>5.7000000000000002E-2</v>
      </c>
      <c r="X42" s="11">
        <f>HOV_Direction!AW42*'Factoring table'!$E$15</f>
        <v>0.91200000000000003</v>
      </c>
      <c r="Y42" s="11">
        <f>HOV_Direction!AX42*'Factoring table'!$E$15</f>
        <v>2940.2880000000005</v>
      </c>
      <c r="Z42" s="11">
        <f>HOV_Direction!AY42*'Factoring table'!$E$15</f>
        <v>83.277000000000001</v>
      </c>
      <c r="AA42" s="11">
        <f>HOV_Direction!AZ42*'Factoring table'!$E$15</f>
        <v>2038.548</v>
      </c>
      <c r="AC42">
        <v>11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</row>
    <row r="44" spans="3:40" ht="15" thickBot="1" x14ac:dyDescent="0.35"/>
    <row r="45" spans="3:40" ht="15" thickBot="1" x14ac:dyDescent="0.35">
      <c r="C45" s="12" t="s">
        <v>15</v>
      </c>
      <c r="D45">
        <v>1</v>
      </c>
      <c r="E45">
        <v>2</v>
      </c>
      <c r="F45">
        <v>3</v>
      </c>
      <c r="G45">
        <v>4</v>
      </c>
      <c r="H45">
        <v>5</v>
      </c>
      <c r="I45">
        <v>6</v>
      </c>
      <c r="J45">
        <v>7</v>
      </c>
      <c r="K45">
        <v>8</v>
      </c>
      <c r="L45">
        <v>9</v>
      </c>
      <c r="M45">
        <v>10</v>
      </c>
      <c r="N45">
        <v>11</v>
      </c>
      <c r="P45" s="12" t="s">
        <v>15</v>
      </c>
      <c r="Q45" s="11">
        <f>HOV_Direction!AP45*'Factoring table'!$E$15</f>
        <v>0.33333333333333331</v>
      </c>
      <c r="R45" s="11">
        <f>HOV_Direction!AQ45*'Factoring table'!$E$15</f>
        <v>0.66666666666666663</v>
      </c>
      <c r="S45" s="11">
        <f>HOV_Direction!AR45*'Factoring table'!$E$15</f>
        <v>1</v>
      </c>
      <c r="T45" s="11">
        <f>HOV_Direction!AS45*'Factoring table'!$E$15</f>
        <v>1.3333333333333333</v>
      </c>
      <c r="U45" s="11">
        <f>HOV_Direction!AT45*'Factoring table'!$E$15</f>
        <v>1.6666666666666665</v>
      </c>
      <c r="V45" s="11">
        <f>HOV_Direction!AU45*'Factoring table'!$E$15</f>
        <v>2</v>
      </c>
      <c r="W45" s="11">
        <f>HOV_Direction!AV45*'Factoring table'!$E$15</f>
        <v>2.333333333333333</v>
      </c>
      <c r="X45" s="11">
        <f>HOV_Direction!AW45*'Factoring table'!$E$15</f>
        <v>2.6666666666666665</v>
      </c>
      <c r="Y45" s="11">
        <f>HOV_Direction!AX45*'Factoring table'!$E$15</f>
        <v>3</v>
      </c>
      <c r="Z45" s="11">
        <f>HOV_Direction!AY45*'Factoring table'!$E$15</f>
        <v>3.333333333333333</v>
      </c>
      <c r="AA45" s="11">
        <f>HOV_Direction!AZ45*'Factoring table'!$E$15</f>
        <v>3.6666666666666665</v>
      </c>
      <c r="AC45" s="12" t="s">
        <v>15</v>
      </c>
      <c r="AD45">
        <v>1</v>
      </c>
      <c r="AE45">
        <v>2</v>
      </c>
      <c r="AF45">
        <v>3</v>
      </c>
      <c r="AG45">
        <v>4</v>
      </c>
      <c r="AH45">
        <v>5</v>
      </c>
      <c r="AI45">
        <v>6</v>
      </c>
      <c r="AJ45">
        <v>7</v>
      </c>
      <c r="AK45">
        <v>8</v>
      </c>
      <c r="AL45">
        <v>9</v>
      </c>
      <c r="AM45">
        <v>10</v>
      </c>
      <c r="AN45">
        <v>11</v>
      </c>
    </row>
    <row r="46" spans="3:40" ht="15" thickBot="1" x14ac:dyDescent="0.35">
      <c r="C46">
        <v>1</v>
      </c>
      <c r="D46" s="13">
        <f>'SOV-Direction'!AP46*'Factoring table'!$D$14</f>
        <v>3246125.45</v>
      </c>
      <c r="E46" s="13">
        <f>'SOV-Direction'!AQ46*'Factoring table'!$D$14</f>
        <v>17511.677000000003</v>
      </c>
      <c r="F46" s="13">
        <f>'SOV-Direction'!AR46*'Factoring table'!$D$14</f>
        <v>37.431250000000006</v>
      </c>
      <c r="G46" s="13">
        <f>'SOV-Direction'!AS46*'Factoring table'!$D$14</f>
        <v>210.23775000000001</v>
      </c>
      <c r="H46" s="13">
        <f>'SOV-Direction'!AT46*'Factoring table'!$D$14</f>
        <v>106.71550000000001</v>
      </c>
      <c r="I46" s="13">
        <f>'SOV-Direction'!AU46*'Factoring table'!$D$14</f>
        <v>263.64849999999996</v>
      </c>
      <c r="J46" s="13">
        <f>'SOV-Direction'!AV46*'Factoring table'!$D$14</f>
        <v>3.3919999999999999</v>
      </c>
      <c r="K46" s="13">
        <f>'SOV-Direction'!AW46*'Factoring table'!$D$14</f>
        <v>7047.9134999999997</v>
      </c>
      <c r="L46" s="13">
        <f>'SOV-Direction'!AX46*'Factoring table'!$D$14</f>
        <v>7695.8384999999998</v>
      </c>
      <c r="M46" s="13">
        <f>'SOV-Direction'!AY46*'Factoring table'!$D$14</f>
        <v>34.91375</v>
      </c>
      <c r="N46" s="13">
        <f>'SOV-Direction'!AZ46*'Factoring table'!$D$14</f>
        <v>8881.2497500000009</v>
      </c>
      <c r="P46">
        <v>1</v>
      </c>
      <c r="Q46" s="11">
        <f>HOV_Direction!AP46*'Factoring table'!$E$15</f>
        <v>171341.22666666668</v>
      </c>
      <c r="R46" s="11">
        <f>HOV_Direction!AQ46*'Factoring table'!$E$15</f>
        <v>916.02549999999997</v>
      </c>
      <c r="S46" s="11">
        <f>HOV_Direction!AR46*'Factoring table'!$E$15</f>
        <v>1.86825</v>
      </c>
      <c r="T46" s="11">
        <f>HOV_Direction!AS46*'Factoring table'!$E$15</f>
        <v>11.668833333333334</v>
      </c>
      <c r="U46" s="11">
        <f>HOV_Direction!AT46*'Factoring table'!$E$15</f>
        <v>4.3724999999999996</v>
      </c>
      <c r="V46" s="11">
        <f>HOV_Direction!AU46*'Factoring table'!$E$15</f>
        <v>13.788833333333336</v>
      </c>
      <c r="W46" s="11">
        <f>HOV_Direction!AV46*'Factoring table'!$E$15</f>
        <v>0.18991666666666665</v>
      </c>
      <c r="X46" s="11">
        <f>HOV_Direction!AW46*'Factoring table'!$E$15</f>
        <v>373.9856666666667</v>
      </c>
      <c r="Y46" s="11">
        <f>HOV_Direction!AX46*'Factoring table'!$E$15</f>
        <v>402.46875000000006</v>
      </c>
      <c r="Z46" s="11">
        <f>HOV_Direction!AY46*'Factoring table'!$E$15</f>
        <v>1.5767499999999999</v>
      </c>
      <c r="AA46" s="11">
        <f>HOV_Direction!AZ46*'Factoring table'!$E$15</f>
        <v>464.46991666666668</v>
      </c>
      <c r="AC46">
        <v>1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</row>
    <row r="47" spans="3:40" ht="15" thickBot="1" x14ac:dyDescent="0.35">
      <c r="C47">
        <v>2</v>
      </c>
      <c r="D47" s="13">
        <f>'SOV-Direction'!AP47*'Factoring table'!$D$14</f>
        <v>62197.143000000004</v>
      </c>
      <c r="E47" s="13">
        <f>'SOV-Direction'!AQ47*'Factoring table'!$D$14</f>
        <v>520560.17000000004</v>
      </c>
      <c r="F47" s="13">
        <f>'SOV-Direction'!AR47*'Factoring table'!$D$14</f>
        <v>2715.9320000000002</v>
      </c>
      <c r="G47" s="13">
        <f>'SOV-Direction'!AS47*'Factoring table'!$D$14</f>
        <v>109056.9075</v>
      </c>
      <c r="H47" s="13">
        <f>'SOV-Direction'!AT47*'Factoring table'!$D$14</f>
        <v>6718.7569999999996</v>
      </c>
      <c r="I47" s="13">
        <f>'SOV-Direction'!AU47*'Factoring table'!$D$14</f>
        <v>313.11075</v>
      </c>
      <c r="J47" s="13">
        <f>'SOV-Direction'!AV47*'Factoring table'!$D$14</f>
        <v>393.56475</v>
      </c>
      <c r="K47" s="13">
        <f>'SOV-Direction'!AW47*'Factoring table'!$D$14</f>
        <v>76344.340250000008</v>
      </c>
      <c r="L47" s="13">
        <f>'SOV-Direction'!AX47*'Factoring table'!$D$14</f>
        <v>9242.6965</v>
      </c>
      <c r="M47" s="13">
        <f>'SOV-Direction'!AY47*'Factoring table'!$D$14</f>
        <v>3.4185000000000003</v>
      </c>
      <c r="N47" s="13">
        <f>'SOV-Direction'!AZ47*'Factoring table'!$D$14</f>
        <v>17.158750000000001</v>
      </c>
      <c r="P47">
        <v>2</v>
      </c>
      <c r="Q47" s="11">
        <f>HOV_Direction!AP47*'Factoring table'!$E$15</f>
        <v>3278.9245000000001</v>
      </c>
      <c r="R47" s="11">
        <f>HOV_Direction!AQ47*'Factoring table'!$E$15</f>
        <v>27392.431666666664</v>
      </c>
      <c r="S47" s="11">
        <f>HOV_Direction!AR47*'Factoring table'!$E$15</f>
        <v>141.20083333333332</v>
      </c>
      <c r="T47" s="11">
        <f>HOV_Direction!AS47*'Factoring table'!$E$15</f>
        <v>5755.1816666666655</v>
      </c>
      <c r="U47" s="11">
        <f>HOV_Direction!AT47*'Factoring table'!$E$15</f>
        <v>356.59725000000003</v>
      </c>
      <c r="V47" s="11">
        <f>HOV_Direction!AU47*'Factoring table'!$E$15</f>
        <v>16.602250000000002</v>
      </c>
      <c r="W47" s="11">
        <f>HOV_Direction!AV47*'Factoring table'!$E$15</f>
        <v>20.122333333333334</v>
      </c>
      <c r="X47" s="11">
        <f>HOV_Direction!AW47*'Factoring table'!$E$15</f>
        <v>4016.8346666666662</v>
      </c>
      <c r="Y47" s="11">
        <f>HOV_Direction!AX47*'Factoring table'!$E$15</f>
        <v>489.26949999999999</v>
      </c>
      <c r="Z47" s="11">
        <f>HOV_Direction!AY47*'Factoring table'!$E$15</f>
        <v>0.15016666666666667</v>
      </c>
      <c r="AA47" s="11">
        <f>HOV_Direction!AZ47*'Factoring table'!$E$15</f>
        <v>1.12625</v>
      </c>
      <c r="AC47">
        <v>2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</row>
    <row r="48" spans="3:40" ht="15" thickBot="1" x14ac:dyDescent="0.35">
      <c r="C48">
        <v>3</v>
      </c>
      <c r="D48" s="13">
        <f>'SOV-Direction'!AP48*'Factoring table'!$D$14</f>
        <v>14.24375</v>
      </c>
      <c r="E48" s="13">
        <f>'SOV-Direction'!AQ48*'Factoring table'!$D$14</f>
        <v>518.12800000000004</v>
      </c>
      <c r="F48" s="13">
        <f>'SOV-Direction'!AR48*'Factoring table'!$D$14</f>
        <v>16886.065000000002</v>
      </c>
      <c r="G48" s="13">
        <f>'SOV-Direction'!AS48*'Factoring table'!$D$14</f>
        <v>61.201750000000004</v>
      </c>
      <c r="H48" s="13">
        <f>'SOV-Direction'!AT48*'Factoring table'!$D$14</f>
        <v>31576.035250000001</v>
      </c>
      <c r="I48" s="13">
        <f>'SOV-Direction'!AU48*'Factoring table'!$D$14</f>
        <v>3.9750000000000001E-2</v>
      </c>
      <c r="J48" s="13">
        <f>'SOV-Direction'!AV48*'Factoring table'!$D$14</f>
        <v>0.22525000000000001</v>
      </c>
      <c r="K48" s="13">
        <f>'SOV-Direction'!AW48*'Factoring table'!$D$14</f>
        <v>11818.734999999999</v>
      </c>
      <c r="L48" s="13">
        <f>'SOV-Direction'!AX48*'Factoring table'!$D$14</f>
        <v>67.389499999999998</v>
      </c>
      <c r="M48" s="13">
        <f>'SOV-Direction'!AY48*'Factoring table'!$D$14</f>
        <v>0.26500000000000001</v>
      </c>
      <c r="N48" s="13">
        <f>'SOV-Direction'!AZ48*'Factoring table'!$D$14</f>
        <v>3.9750000000000001E-2</v>
      </c>
      <c r="P48">
        <v>3</v>
      </c>
      <c r="Q48" s="11">
        <f>HOV_Direction!AP48*'Factoring table'!$E$15</f>
        <v>0.69341666666666679</v>
      </c>
      <c r="R48" s="11">
        <f>HOV_Direction!AQ48*'Factoring table'!$E$15</f>
        <v>26.809166666666663</v>
      </c>
      <c r="S48" s="11">
        <f>HOV_Direction!AR48*'Factoring table'!$E$15</f>
        <v>881.65499999999986</v>
      </c>
      <c r="T48" s="11">
        <f>HOV_Direction!AS48*'Factoring table'!$E$15</f>
        <v>2.8973333333333331</v>
      </c>
      <c r="U48" s="11">
        <f>HOV_Direction!AT48*'Factoring table'!$E$15</f>
        <v>1653.9665833333331</v>
      </c>
      <c r="V48" s="11">
        <f>HOV_Direction!AU48*'Factoring table'!$E$15</f>
        <v>0</v>
      </c>
      <c r="W48" s="11">
        <f>HOV_Direction!AV48*'Factoring table'!$E$15</f>
        <v>1.325E-2</v>
      </c>
      <c r="X48" s="11">
        <f>HOV_Direction!AW48*'Factoring table'!$E$15</f>
        <v>623.21375</v>
      </c>
      <c r="Y48" s="11">
        <f>HOV_Direction!AX48*'Factoring table'!$E$15</f>
        <v>3.82925</v>
      </c>
      <c r="Z48" s="11">
        <f>HOV_Direction!AY48*'Factoring table'!$E$15</f>
        <v>0</v>
      </c>
      <c r="AA48" s="11">
        <f>HOV_Direction!AZ48*'Factoring table'!$E$15</f>
        <v>7.5083333333333335E-2</v>
      </c>
      <c r="AC48">
        <v>3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</row>
    <row r="49" spans="3:40" ht="15" thickBot="1" x14ac:dyDescent="0.35">
      <c r="C49">
        <v>4</v>
      </c>
      <c r="D49" s="13">
        <f>'SOV-Direction'!AP49*'Factoring table'!$D$14</f>
        <v>434.50725</v>
      </c>
      <c r="E49" s="13">
        <f>'SOV-Direction'!AQ49*'Factoring table'!$D$14</f>
        <v>58139.012500000004</v>
      </c>
      <c r="F49" s="13">
        <f>'SOV-Direction'!AR49*'Factoring table'!$D$14</f>
        <v>304.76325000000003</v>
      </c>
      <c r="G49" s="13">
        <f>'SOV-Direction'!AS49*'Factoring table'!$D$14</f>
        <v>98373.83</v>
      </c>
      <c r="H49" s="13">
        <f>'SOV-Direction'!AT49*'Factoring table'!$D$14</f>
        <v>6710.1577500000003</v>
      </c>
      <c r="I49" s="13">
        <f>'SOV-Direction'!AU49*'Factoring table'!$D$14</f>
        <v>213.97424999999998</v>
      </c>
      <c r="J49" s="13">
        <f>'SOV-Direction'!AV49*'Factoring table'!$D$14</f>
        <v>115570.63400000001</v>
      </c>
      <c r="K49" s="13">
        <f>'SOV-Direction'!AW49*'Factoring table'!$D$14</f>
        <v>424.72874999999999</v>
      </c>
      <c r="L49" s="13">
        <f>'SOV-Direction'!AX49*'Factoring table'!$D$14</f>
        <v>172.58125000000001</v>
      </c>
      <c r="M49" s="13">
        <f>'SOV-Direction'!AY49*'Factoring table'!$D$14</f>
        <v>0.26500000000000001</v>
      </c>
      <c r="N49" s="13">
        <f>'SOV-Direction'!AZ49*'Factoring table'!$D$14</f>
        <v>0.45050000000000001</v>
      </c>
      <c r="P49">
        <v>4</v>
      </c>
      <c r="Q49" s="11">
        <f>HOV_Direction!AP49*'Factoring table'!$E$15</f>
        <v>22.427833333333332</v>
      </c>
      <c r="R49" s="11">
        <f>HOV_Direction!AQ49*'Factoring table'!$E$15</f>
        <v>3059.2483333333334</v>
      </c>
      <c r="S49" s="11">
        <f>HOV_Direction!AR49*'Factoring table'!$E$15</f>
        <v>14.769333333333332</v>
      </c>
      <c r="T49" s="11">
        <f>HOV_Direction!AS49*'Factoring table'!$E$15</f>
        <v>5176.7749999999996</v>
      </c>
      <c r="U49" s="11">
        <f>HOV_Direction!AT49*'Factoring table'!$E$15</f>
        <v>352.85633333333328</v>
      </c>
      <c r="V49" s="11">
        <f>HOV_Direction!AU49*'Factoring table'!$E$15</f>
        <v>11.240416666666665</v>
      </c>
      <c r="W49" s="11">
        <f>HOV_Direction!AV49*'Factoring table'!$E$15</f>
        <v>6080.9903333333323</v>
      </c>
      <c r="X49" s="11">
        <f>HOV_Direction!AW49*'Factoring table'!$E$15</f>
        <v>24.212166666666668</v>
      </c>
      <c r="Y49" s="11">
        <f>HOV_Direction!AX49*'Factoring table'!$E$15</f>
        <v>8.7096666666666671</v>
      </c>
      <c r="Z49" s="11">
        <f>HOV_Direction!AY49*'Factoring table'!$E$15</f>
        <v>0</v>
      </c>
      <c r="AA49" s="11">
        <f>HOV_Direction!AZ49*'Factoring table'!$E$15</f>
        <v>1.325E-2</v>
      </c>
      <c r="AC49">
        <v>4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</row>
    <row r="50" spans="3:40" ht="15" thickBot="1" x14ac:dyDescent="0.35">
      <c r="C50">
        <v>5</v>
      </c>
      <c r="D50" s="13">
        <f>'SOV-Direction'!AP50*'Factoring table'!$D$14</f>
        <v>24.724499999999999</v>
      </c>
      <c r="E50" s="13">
        <f>'SOV-Direction'!AQ50*'Factoring table'!$D$14</f>
        <v>1222.7629999999999</v>
      </c>
      <c r="F50" s="13">
        <f>'SOV-Direction'!AR50*'Factoring table'!$D$14</f>
        <v>19729.819750000002</v>
      </c>
      <c r="G50" s="13">
        <f>'SOV-Direction'!AS50*'Factoring table'!$D$14</f>
        <v>1362.0072500000001</v>
      </c>
      <c r="H50" s="13">
        <f>'SOV-Direction'!AT50*'Factoring table'!$D$14</f>
        <v>12836.335000000001</v>
      </c>
      <c r="I50" s="13">
        <f>'SOV-Direction'!AU50*'Factoring table'!$D$14</f>
        <v>1.1792499999999999</v>
      </c>
      <c r="J50" s="13">
        <f>'SOV-Direction'!AV50*'Factoring table'!$D$14</f>
        <v>0.90100000000000002</v>
      </c>
      <c r="K50" s="13">
        <f>'SOV-Direction'!AW50*'Factoring table'!$D$14</f>
        <v>2995.9044999999996</v>
      </c>
      <c r="L50" s="13">
        <f>'SOV-Direction'!AX50*'Factoring table'!$D$14</f>
        <v>2.7824999999999998</v>
      </c>
      <c r="M50" s="13">
        <f>'SOV-Direction'!AY50*'Factoring table'!$D$14</f>
        <v>0.26500000000000001</v>
      </c>
      <c r="N50" s="13">
        <f>'SOV-Direction'!AZ50*'Factoring table'!$D$14</f>
        <v>0</v>
      </c>
      <c r="P50">
        <v>5</v>
      </c>
      <c r="Q50" s="11">
        <f>HOV_Direction!AP50*'Factoring table'!$E$15</f>
        <v>1.2808333333333333</v>
      </c>
      <c r="R50" s="11">
        <f>HOV_Direction!AQ50*'Factoring table'!$E$15</f>
        <v>65.547749999999994</v>
      </c>
      <c r="S50" s="11">
        <f>HOV_Direction!AR50*'Factoring table'!$E$15</f>
        <v>1043.1150833333334</v>
      </c>
      <c r="T50" s="11">
        <f>HOV_Direction!AS50*'Factoring table'!$E$15</f>
        <v>72.380333333333326</v>
      </c>
      <c r="U50" s="11">
        <f>HOV_Direction!AT50*'Factoring table'!$E$15</f>
        <v>676.36833333333334</v>
      </c>
      <c r="V50" s="11">
        <f>HOV_Direction!AU50*'Factoring table'!$E$15</f>
        <v>3.9749999999999994E-2</v>
      </c>
      <c r="W50" s="11">
        <f>HOV_Direction!AV50*'Factoring table'!$E$15</f>
        <v>1.325E-2</v>
      </c>
      <c r="X50" s="11">
        <f>HOV_Direction!AW50*'Factoring table'!$E$15</f>
        <v>153.75741666666667</v>
      </c>
      <c r="Y50" s="11">
        <f>HOV_Direction!AX50*'Factoring table'!$E$15</f>
        <v>7.5083333333333335E-2</v>
      </c>
      <c r="Z50" s="11">
        <f>HOV_Direction!AY50*'Factoring table'!$E$15</f>
        <v>0</v>
      </c>
      <c r="AA50" s="11">
        <f>HOV_Direction!AZ50*'Factoring table'!$E$15</f>
        <v>8.8333333333333333E-2</v>
      </c>
      <c r="AC50">
        <v>5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</row>
    <row r="51" spans="3:40" ht="15" thickBot="1" x14ac:dyDescent="0.35">
      <c r="C51">
        <v>6</v>
      </c>
      <c r="D51" s="13">
        <f>'SOV-Direction'!AP51*'Factoring table'!$D$14</f>
        <v>1470.5114999999998</v>
      </c>
      <c r="E51" s="13">
        <f>'SOV-Direction'!AQ51*'Factoring table'!$D$14</f>
        <v>1440.3942500000001</v>
      </c>
      <c r="F51" s="13">
        <f>'SOV-Direction'!AR51*'Factoring table'!$D$14</f>
        <v>0.22525000000000001</v>
      </c>
      <c r="G51" s="13">
        <f>'SOV-Direction'!AS51*'Factoring table'!$D$14</f>
        <v>1108.64075</v>
      </c>
      <c r="H51" s="13">
        <f>'SOV-Direction'!AT51*'Factoring table'!$D$14</f>
        <v>5.4457499999999994</v>
      </c>
      <c r="I51" s="13">
        <f>'SOV-Direction'!AU51*'Factoring table'!$D$14</f>
        <v>414668.81999999995</v>
      </c>
      <c r="J51" s="13">
        <f>'SOV-Direction'!AV51*'Factoring table'!$D$14</f>
        <v>18529.489000000001</v>
      </c>
      <c r="K51" s="13">
        <f>'SOV-Direction'!AW51*'Factoring table'!$D$14</f>
        <v>73.6965</v>
      </c>
      <c r="L51" s="13">
        <f>'SOV-Direction'!AX51*'Factoring table'!$D$14</f>
        <v>180.69024999999999</v>
      </c>
      <c r="M51" s="13">
        <f>'SOV-Direction'!AY51*'Factoring table'!$D$14</f>
        <v>0.26500000000000001</v>
      </c>
      <c r="N51" s="13">
        <f>'SOV-Direction'!AZ51*'Factoring table'!$D$14</f>
        <v>1.1262500000000002</v>
      </c>
      <c r="P51">
        <v>6</v>
      </c>
      <c r="Q51" s="11">
        <f>HOV_Direction!AP51*'Factoring table'!$E$15</f>
        <v>76.487833333333327</v>
      </c>
      <c r="R51" s="11">
        <f>HOV_Direction!AQ51*'Factoring table'!$E$15</f>
        <v>75.529416666666663</v>
      </c>
      <c r="S51" s="11">
        <f>HOV_Direction!AR51*'Factoring table'!$E$15</f>
        <v>0</v>
      </c>
      <c r="T51" s="11">
        <f>HOV_Direction!AS51*'Factoring table'!$E$15</f>
        <v>59.161250000000003</v>
      </c>
      <c r="U51" s="11">
        <f>HOV_Direction!AT51*'Factoring table'!$E$15</f>
        <v>0.22524999999999998</v>
      </c>
      <c r="V51" s="11">
        <f>HOV_Direction!AU51*'Factoring table'!$E$15</f>
        <v>21883.523333333334</v>
      </c>
      <c r="W51" s="11">
        <f>HOV_Direction!AV51*'Factoring table'!$E$15</f>
        <v>964.79875000000004</v>
      </c>
      <c r="X51" s="11">
        <f>HOV_Direction!AW51*'Factoring table'!$E$15</f>
        <v>4.6551666666666662</v>
      </c>
      <c r="Y51" s="11">
        <f>HOV_Direction!AX51*'Factoring table'!$E$15</f>
        <v>9.9860833333333332</v>
      </c>
      <c r="Z51" s="11">
        <f>HOV_Direction!AY51*'Factoring table'!$E$15</f>
        <v>0</v>
      </c>
      <c r="AA51" s="11">
        <f>HOV_Direction!AZ51*'Factoring table'!$E$15</f>
        <v>8.8333333333333333E-2</v>
      </c>
      <c r="AC51">
        <v>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</row>
    <row r="52" spans="3:40" ht="15" thickBot="1" x14ac:dyDescent="0.35">
      <c r="C52">
        <v>7</v>
      </c>
      <c r="D52" s="13">
        <f>'SOV-Direction'!AP52*'Factoring table'!$D$14</f>
        <v>5.6180000000000003</v>
      </c>
      <c r="E52" s="13">
        <f>'SOV-Direction'!AQ52*'Factoring table'!$D$14</f>
        <v>134.05025000000001</v>
      </c>
      <c r="F52" s="13">
        <f>'SOV-Direction'!AR52*'Factoring table'!$D$14</f>
        <v>3.9750000000000001E-2</v>
      </c>
      <c r="G52" s="13">
        <f>'SOV-Direction'!AS52*'Factoring table'!$D$14</f>
        <v>85127.116000000009</v>
      </c>
      <c r="H52" s="13">
        <f>'SOV-Direction'!AT52*'Factoring table'!$D$14</f>
        <v>3.8689999999999998</v>
      </c>
      <c r="I52" s="13">
        <f>'SOV-Direction'!AU52*'Factoring table'!$D$14</f>
        <v>3393.431</v>
      </c>
      <c r="J52" s="13">
        <f>'SOV-Direction'!AV52*'Factoring table'!$D$14</f>
        <v>43843.719999999994</v>
      </c>
      <c r="K52" s="13">
        <f>'SOV-Direction'!AW52*'Factoring table'!$D$14</f>
        <v>1.8815</v>
      </c>
      <c r="L52" s="13">
        <f>'SOV-Direction'!AX52*'Factoring table'!$D$14</f>
        <v>5.6709999999999994</v>
      </c>
      <c r="M52" s="13">
        <f>'SOV-Direction'!AY52*'Factoring table'!$D$14</f>
        <v>0.26500000000000001</v>
      </c>
      <c r="N52" s="13">
        <f>'SOV-Direction'!AZ52*'Factoring table'!$D$14</f>
        <v>0</v>
      </c>
      <c r="P52">
        <v>7</v>
      </c>
      <c r="Q52" s="11">
        <f>HOV_Direction!AP52*'Factoring table'!$E$15</f>
        <v>0.25174999999999997</v>
      </c>
      <c r="R52" s="11">
        <f>HOV_Direction!AQ52*'Factoring table'!$E$15</f>
        <v>6.0243333333333329</v>
      </c>
      <c r="S52" s="11">
        <f>HOV_Direction!AR52*'Factoring table'!$E$15</f>
        <v>7.5083333333333335E-2</v>
      </c>
      <c r="T52" s="11">
        <f>HOV_Direction!AS52*'Factoring table'!$E$15</f>
        <v>4475.5496666666659</v>
      </c>
      <c r="U52" s="11">
        <f>HOV_Direction!AT52*'Factoring table'!$E$15</f>
        <v>7.5083333333333335E-2</v>
      </c>
      <c r="V52" s="11">
        <f>HOV_Direction!AU52*'Factoring table'!$E$15</f>
        <v>176.73291666666665</v>
      </c>
      <c r="W52" s="11">
        <f>HOV_Direction!AV52*'Factoring table'!$E$15</f>
        <v>2317.3366666666666</v>
      </c>
      <c r="X52" s="11">
        <f>HOV_Direction!AW52*'Factoring table'!$E$15</f>
        <v>0.22524999999999998</v>
      </c>
      <c r="Y52" s="11">
        <f>HOV_Direction!AX52*'Factoring table'!$E$15</f>
        <v>0.15016666666666667</v>
      </c>
      <c r="Z52" s="11">
        <f>HOV_Direction!AY52*'Factoring table'!$E$15</f>
        <v>0</v>
      </c>
      <c r="AA52" s="11">
        <f>HOV_Direction!AZ52*'Factoring table'!$E$15</f>
        <v>1.325E-2</v>
      </c>
      <c r="AC52">
        <v>7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</row>
    <row r="53" spans="3:40" ht="15" thickBot="1" x14ac:dyDescent="0.35">
      <c r="C53">
        <v>8</v>
      </c>
      <c r="D53" s="13">
        <f>'SOV-Direction'!AP53*'Factoring table'!$D$14</f>
        <v>1532.2565</v>
      </c>
      <c r="E53" s="13">
        <f>'SOV-Direction'!AQ53*'Factoring table'!$D$14</f>
        <v>14257.304749999999</v>
      </c>
      <c r="F53" s="13">
        <f>'SOV-Direction'!AR53*'Factoring table'!$D$14</f>
        <v>6420.6849999999995</v>
      </c>
      <c r="G53" s="13">
        <f>'SOV-Direction'!AS53*'Factoring table'!$D$14</f>
        <v>91.756250000000009</v>
      </c>
      <c r="H53" s="13">
        <f>'SOV-Direction'!AT53*'Factoring table'!$D$14</f>
        <v>4465.4354999999996</v>
      </c>
      <c r="I53" s="13">
        <f>'SOV-Direction'!AU53*'Factoring table'!$D$14</f>
        <v>13.223500000000001</v>
      </c>
      <c r="J53" s="13">
        <f>'SOV-Direction'!AV53*'Factoring table'!$D$14</f>
        <v>0.76849999999999996</v>
      </c>
      <c r="K53" s="13">
        <f>'SOV-Direction'!AW53*'Factoring table'!$D$14</f>
        <v>270364.92499999999</v>
      </c>
      <c r="L53" s="13">
        <f>'SOV-Direction'!AX53*'Factoring table'!$D$14</f>
        <v>5644.924</v>
      </c>
      <c r="M53" s="13">
        <f>'SOV-Direction'!AY53*'Factoring table'!$D$14</f>
        <v>3.9750000000000001E-2</v>
      </c>
      <c r="N53" s="13">
        <f>'SOV-Direction'!AZ53*'Factoring table'!$D$14</f>
        <v>20.643500000000003</v>
      </c>
      <c r="P53">
        <v>8</v>
      </c>
      <c r="Q53" s="11">
        <f>HOV_Direction!AP53*'Factoring table'!$E$15</f>
        <v>82.87433333333334</v>
      </c>
      <c r="R53" s="11">
        <f>HOV_Direction!AQ53*'Factoring table'!$E$15</f>
        <v>753.5186666666666</v>
      </c>
      <c r="S53" s="11">
        <f>HOV_Direction!AR53*'Factoring table'!$E$15</f>
        <v>337.23458333333338</v>
      </c>
      <c r="T53" s="11">
        <f>HOV_Direction!AS53*'Factoring table'!$E$15</f>
        <v>5.2911666666666664</v>
      </c>
      <c r="U53" s="11">
        <f>HOV_Direction!AT53*'Factoring table'!$E$15</f>
        <v>233.58425</v>
      </c>
      <c r="V53" s="11">
        <f>HOV_Direction!AU53*'Factoring table'!$E$15</f>
        <v>0.8214999999999999</v>
      </c>
      <c r="W53" s="11">
        <f>HOV_Direction!AV53*'Factoring table'!$E$15</f>
        <v>3.9749999999999994E-2</v>
      </c>
      <c r="X53" s="11">
        <f>HOV_Direction!AW53*'Factoring table'!$E$15</f>
        <v>14292.509999999998</v>
      </c>
      <c r="Y53" s="11">
        <f>HOV_Direction!AX53*'Factoring table'!$E$15</f>
        <v>296.00941666666665</v>
      </c>
      <c r="Z53" s="11">
        <f>HOV_Direction!AY53*'Factoring table'!$E$15</f>
        <v>7.5083333333333335E-2</v>
      </c>
      <c r="AA53" s="11">
        <f>HOV_Direction!AZ53*'Factoring table'!$E$15</f>
        <v>1.1395</v>
      </c>
      <c r="AC53">
        <v>8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</row>
    <row r="54" spans="3:40" ht="15" thickBot="1" x14ac:dyDescent="0.35">
      <c r="C54">
        <v>9</v>
      </c>
      <c r="D54" s="13">
        <f>'SOV-Direction'!AP54*'Factoring table'!$D$14</f>
        <v>1397.3715</v>
      </c>
      <c r="E54" s="13">
        <f>'SOV-Direction'!AQ54*'Factoring table'!$D$14</f>
        <v>1636.0835000000002</v>
      </c>
      <c r="F54" s="13">
        <f>'SOV-Direction'!AR54*'Factoring table'!$D$14</f>
        <v>12.1105</v>
      </c>
      <c r="G54" s="13">
        <f>'SOV-Direction'!AS54*'Factoring table'!$D$14</f>
        <v>30.673749999999998</v>
      </c>
      <c r="H54" s="13">
        <f>'SOV-Direction'!AT54*'Factoring table'!$D$14</f>
        <v>0.92749999999999999</v>
      </c>
      <c r="I54" s="13">
        <f>'SOV-Direction'!AU54*'Factoring table'!$D$14</f>
        <v>32.104750000000003</v>
      </c>
      <c r="J54" s="13">
        <f>'SOV-Direction'!AV54*'Factoring table'!$D$14</f>
        <v>1.2189999999999999</v>
      </c>
      <c r="K54" s="13">
        <f>'SOV-Direction'!AW54*'Factoring table'!$D$14</f>
        <v>1011.876</v>
      </c>
      <c r="L54" s="13">
        <f>'SOV-Direction'!AX54*'Factoring table'!$D$14</f>
        <v>42.664999999999999</v>
      </c>
      <c r="M54" s="13">
        <f>'SOV-Direction'!AY54*'Factoring table'!$D$14</f>
        <v>8077.5974999999999</v>
      </c>
      <c r="N54" s="13">
        <f>'SOV-Direction'!AZ54*'Factoring table'!$D$14</f>
        <v>51247.396000000001</v>
      </c>
      <c r="P54">
        <v>9</v>
      </c>
      <c r="Q54" s="11">
        <f>HOV_Direction!AP54*'Factoring table'!$E$15</f>
        <v>73.206249999999997</v>
      </c>
      <c r="R54" s="11">
        <f>HOV_Direction!AQ54*'Factoring table'!$E$15</f>
        <v>86.487166666666639</v>
      </c>
      <c r="S54" s="11">
        <f>HOV_Direction!AR54*'Factoring table'!$E$15</f>
        <v>0.67574999999999996</v>
      </c>
      <c r="T54" s="11">
        <f>HOV_Direction!AS54*'Factoring table'!$E$15</f>
        <v>1.5369999999999999</v>
      </c>
      <c r="U54" s="11">
        <f>HOV_Direction!AT54*'Factoring table'!$E$15</f>
        <v>1.325E-2</v>
      </c>
      <c r="V54" s="11">
        <f>HOV_Direction!AU54*'Factoring table'!$E$15</f>
        <v>1.7622500000000001</v>
      </c>
      <c r="W54" s="11">
        <f>HOV_Direction!AV54*'Factoring table'!$E$15</f>
        <v>2.6499999999999999E-2</v>
      </c>
      <c r="X54" s="11">
        <f>HOV_Direction!AW54*'Factoring table'!$E$15</f>
        <v>54.055583333333331</v>
      </c>
      <c r="Y54" s="11">
        <f>HOV_Direction!AX54*'Factoring table'!$E$15</f>
        <v>2.208333333333333</v>
      </c>
      <c r="Z54" s="11">
        <f>HOV_Direction!AY54*'Factoring table'!$E$15</f>
        <v>413.52808333333337</v>
      </c>
      <c r="AA54" s="11">
        <f>HOV_Direction!AZ54*'Factoring table'!$E$15</f>
        <v>2695.6683333333335</v>
      </c>
      <c r="AC54">
        <v>9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</row>
    <row r="55" spans="3:40" ht="15" thickBot="1" x14ac:dyDescent="0.35">
      <c r="C55">
        <v>10</v>
      </c>
      <c r="D55" s="13">
        <f>'SOV-Direction'!AP55*'Factoring table'!$D$14</f>
        <v>6.1612499999999999</v>
      </c>
      <c r="E55" s="13">
        <f>'SOV-Direction'!AQ55*'Factoring table'!$D$14</f>
        <v>0.8214999999999999</v>
      </c>
      <c r="F55" s="13">
        <f>'SOV-Direction'!AR55*'Factoring table'!$D$14</f>
        <v>0.26500000000000001</v>
      </c>
      <c r="G55" s="13">
        <f>'SOV-Direction'!AS55*'Factoring table'!$D$14</f>
        <v>0.26500000000000001</v>
      </c>
      <c r="H55" s="13">
        <f>'SOV-Direction'!AT55*'Factoring table'!$D$14</f>
        <v>0.26500000000000001</v>
      </c>
      <c r="I55" s="13">
        <f>'SOV-Direction'!AU55*'Factoring table'!$D$14</f>
        <v>0.26500000000000001</v>
      </c>
      <c r="J55" s="13">
        <f>'SOV-Direction'!AV55*'Factoring table'!$D$14</f>
        <v>0.26500000000000001</v>
      </c>
      <c r="K55" s="13">
        <f>'SOV-Direction'!AW55*'Factoring table'!$D$14</f>
        <v>0.22525000000000001</v>
      </c>
      <c r="L55" s="13">
        <f>'SOV-Direction'!AX55*'Factoring table'!$D$14</f>
        <v>2076.6724999999997</v>
      </c>
      <c r="M55" s="13">
        <f>'SOV-Direction'!AY55*'Factoring table'!$D$14</f>
        <v>63168.845000000001</v>
      </c>
      <c r="N55" s="13">
        <f>'SOV-Direction'!AZ55*'Factoring table'!$D$14</f>
        <v>536.91650000000004</v>
      </c>
      <c r="P55">
        <v>10</v>
      </c>
      <c r="Q55" s="11">
        <f>HOV_Direction!AP55*'Factoring table'!$E$15</f>
        <v>0.27825</v>
      </c>
      <c r="R55" s="11">
        <f>HOV_Direction!AQ55*'Factoring table'!$E$15</f>
        <v>2.6499999999999999E-2</v>
      </c>
      <c r="S55" s="11">
        <f>HOV_Direction!AR55*'Factoring table'!$E$15</f>
        <v>0</v>
      </c>
      <c r="T55" s="11">
        <f>HOV_Direction!AS55*'Factoring table'!$E$15</f>
        <v>0</v>
      </c>
      <c r="U55" s="11">
        <f>HOV_Direction!AT55*'Factoring table'!$E$15</f>
        <v>0</v>
      </c>
      <c r="V55" s="11">
        <f>HOV_Direction!AU55*'Factoring table'!$E$15</f>
        <v>0</v>
      </c>
      <c r="W55" s="11">
        <f>HOV_Direction!AV55*'Factoring table'!$E$15</f>
        <v>0</v>
      </c>
      <c r="X55" s="11">
        <f>HOV_Direction!AW55*'Factoring table'!$E$15</f>
        <v>1.325E-2</v>
      </c>
      <c r="Y55" s="11">
        <f>HOV_Direction!AX55*'Factoring table'!$E$15</f>
        <v>109.49358333333333</v>
      </c>
      <c r="Z55" s="11">
        <f>HOV_Direction!AY55*'Factoring table'!$E$15</f>
        <v>3325.6616666666669</v>
      </c>
      <c r="AA55" s="11">
        <f>HOV_Direction!AZ55*'Factoring table'!$E$15</f>
        <v>27.705750000000002</v>
      </c>
      <c r="AC55">
        <v>10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</row>
    <row r="56" spans="3:40" x14ac:dyDescent="0.3">
      <c r="C56">
        <v>11</v>
      </c>
      <c r="D56" s="13">
        <f>'SOV-Direction'!AP56*'Factoring table'!$D$14</f>
        <v>1721.13525</v>
      </c>
      <c r="E56" s="13">
        <f>'SOV-Direction'!AQ56*'Factoring table'!$D$14</f>
        <v>3.2462499999999999</v>
      </c>
      <c r="F56" s="13">
        <f>'SOV-Direction'!AR56*'Factoring table'!$D$14</f>
        <v>0.22525000000000001</v>
      </c>
      <c r="G56" s="13">
        <f>'SOV-Direction'!AS56*'Factoring table'!$D$14</f>
        <v>7.9500000000000001E-2</v>
      </c>
      <c r="H56" s="13">
        <f>'SOV-Direction'!AT56*'Factoring table'!$D$14</f>
        <v>0</v>
      </c>
      <c r="I56" s="13">
        <f>'SOV-Direction'!AU56*'Factoring table'!$D$14</f>
        <v>0.19875000000000001</v>
      </c>
      <c r="J56" s="13">
        <f>'SOV-Direction'!AV56*'Factoring table'!$D$14</f>
        <v>0</v>
      </c>
      <c r="K56" s="13">
        <f>'SOV-Direction'!AW56*'Factoring table'!$D$14</f>
        <v>6.9165000000000001</v>
      </c>
      <c r="L56" s="13">
        <f>'SOV-Direction'!AX56*'Factoring table'!$D$14</f>
        <v>35171.224000000002</v>
      </c>
      <c r="M56" s="13">
        <f>'SOV-Direction'!AY56*'Factoring table'!$D$14</f>
        <v>1982.7035000000003</v>
      </c>
      <c r="N56" s="13">
        <f>'SOV-Direction'!AZ56*'Factoring table'!$D$14</f>
        <v>29891.735000000001</v>
      </c>
      <c r="P56">
        <v>11</v>
      </c>
      <c r="Q56" s="11">
        <f>HOV_Direction!AP56*'Factoring table'!$E$15</f>
        <v>91.058416666666659</v>
      </c>
      <c r="R56" s="11">
        <f>HOV_Direction!AQ56*'Factoring table'!$E$15</f>
        <v>0.19874999999999998</v>
      </c>
      <c r="S56" s="11">
        <f>HOV_Direction!AR56*'Factoring table'!$E$15</f>
        <v>1.325E-2</v>
      </c>
      <c r="T56" s="11">
        <f>HOV_Direction!AS56*'Factoring table'!$E$15</f>
        <v>7.5083333333333335E-2</v>
      </c>
      <c r="U56" s="11">
        <f>HOV_Direction!AT56*'Factoring table'!$E$15</f>
        <v>8.8333333333333333E-2</v>
      </c>
      <c r="V56" s="11">
        <f>HOV_Direction!AU56*'Factoring table'!$E$15</f>
        <v>8.8333333333333333E-2</v>
      </c>
      <c r="W56" s="11">
        <f>HOV_Direction!AV56*'Factoring table'!$E$15</f>
        <v>7.5083333333333335E-2</v>
      </c>
      <c r="X56" s="11">
        <f>HOV_Direction!AW56*'Factoring table'!$E$15</f>
        <v>0.27383333333333326</v>
      </c>
      <c r="Y56" s="11">
        <f>HOV_Direction!AX56*'Factoring table'!$E$15</f>
        <v>1860.9183333333333</v>
      </c>
      <c r="Z56" s="11">
        <f>HOV_Direction!AY56*'Factoring table'!$E$15</f>
        <v>101.34925</v>
      </c>
      <c r="AA56" s="11">
        <f>HOV_Direction!AZ56*'Factoring table'!$E$15</f>
        <v>1579.5766666666668</v>
      </c>
      <c r="AC56">
        <v>11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</row>
  </sheetData>
  <mergeCells count="3">
    <mergeCell ref="C2:N2"/>
    <mergeCell ref="P2:AA2"/>
    <mergeCell ref="AC2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2509-380D-4E65-939E-6E1BBD7F92A0}">
  <dimension ref="B1:U56"/>
  <sheetViews>
    <sheetView tabSelected="1" topLeftCell="A31" zoomScale="85" zoomScaleNormal="85" workbookViewId="0">
      <selection activeCell="O56" sqref="O56"/>
    </sheetView>
  </sheetViews>
  <sheetFormatPr defaultRowHeight="14.4" x14ac:dyDescent="0.3"/>
  <cols>
    <col min="3" max="3" width="10.5546875" bestFit="1" customWidth="1"/>
    <col min="4" max="4" width="9.5546875" bestFit="1" customWidth="1"/>
    <col min="5" max="5" width="9" bestFit="1" customWidth="1"/>
    <col min="6" max="6" width="9.5546875" bestFit="1" customWidth="1"/>
    <col min="7" max="7" width="9" bestFit="1" customWidth="1"/>
    <col min="8" max="8" width="9.5546875" bestFit="1" customWidth="1"/>
    <col min="9" max="9" width="12" customWidth="1"/>
    <col min="10" max="10" width="9.5546875" bestFit="1" customWidth="1"/>
    <col min="11" max="13" width="9" bestFit="1" customWidth="1"/>
    <col min="15" max="15" width="11.88671875" bestFit="1" customWidth="1"/>
    <col min="16" max="16" width="10.5546875" bestFit="1" customWidth="1"/>
  </cols>
  <sheetData>
    <row r="1" spans="2:21" x14ac:dyDescent="0.3">
      <c r="B1" s="34" t="s">
        <v>27</v>
      </c>
      <c r="C1" s="34"/>
      <c r="D1" s="34"/>
      <c r="E1" s="34"/>
    </row>
    <row r="2" spans="2:21" ht="15" thickBot="1" x14ac:dyDescent="0.35"/>
    <row r="3" spans="2:21" x14ac:dyDescent="0.3">
      <c r="B3" s="15" t="s">
        <v>9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>
        <v>9</v>
      </c>
      <c r="L3" s="16">
        <v>10</v>
      </c>
      <c r="M3" s="17">
        <v>11</v>
      </c>
    </row>
    <row r="4" spans="2:21" x14ac:dyDescent="0.3">
      <c r="B4" s="18">
        <v>1</v>
      </c>
      <c r="C4" s="13">
        <f>'Trip to Vehicles'!D4+'Trip to Vehicles'!Q4</f>
        <v>2076272.2073333333</v>
      </c>
      <c r="D4" s="13">
        <f>'Trip to Vehicles'!E4+'Trip to Vehicles'!R4</f>
        <v>25487.748999999996</v>
      </c>
      <c r="E4" s="13">
        <f>'Trip to Vehicles'!F4+'Trip to Vehicles'!S4</f>
        <v>16.475666666666669</v>
      </c>
      <c r="F4" s="13">
        <f>'Trip to Vehicles'!G4+'Trip to Vehicles'!T4</f>
        <v>206.21416666666664</v>
      </c>
      <c r="G4" s="13">
        <f>'Trip to Vehicles'!H4+'Trip to Vehicles'!U4</f>
        <v>41.645333333333333</v>
      </c>
      <c r="H4" s="13">
        <f>'Trip to Vehicles'!I4+'Trip to Vehicles'!V4</f>
        <v>554.21566666666672</v>
      </c>
      <c r="I4" s="13">
        <f>'Trip to Vehicles'!J4+'Trip to Vehicles'!W4</f>
        <v>2.8711666666666669</v>
      </c>
      <c r="J4" s="13">
        <f>'Trip to Vehicles'!K4+'Trip to Vehicles'!X4</f>
        <v>2745.2110000000002</v>
      </c>
      <c r="K4" s="13">
        <f>'Trip to Vehicles'!L4+'Trip to Vehicles'!Y4</f>
        <v>2906.7745</v>
      </c>
      <c r="L4" s="13">
        <f>'Trip to Vehicles'!M4+'Trip to Vehicles'!Z4</f>
        <v>13.041</v>
      </c>
      <c r="M4" s="20">
        <f>'Trip to Vehicles'!N4+'Trip to Vehicles'!AA4</f>
        <v>3389.4793333333337</v>
      </c>
      <c r="N4" s="1"/>
    </row>
    <row r="5" spans="2:21" x14ac:dyDescent="0.3">
      <c r="B5" s="18">
        <v>2</v>
      </c>
      <c r="C5" s="13">
        <f>'Trip to Vehicles'!D5+'Trip to Vehicles'!Q5</f>
        <v>25487.748999999996</v>
      </c>
      <c r="D5" s="13">
        <f>'Trip to Vehicles'!E5+'Trip to Vehicles'!R5</f>
        <v>332907.05233333335</v>
      </c>
      <c r="E5" s="13">
        <f>'Trip to Vehicles'!F5+'Trip to Vehicles'!S5</f>
        <v>1033.4590000000001</v>
      </c>
      <c r="F5" s="13">
        <f>'Trip to Vehicles'!G5+'Trip to Vehicles'!T5</f>
        <v>53467.295000000006</v>
      </c>
      <c r="G5" s="13">
        <f>'Trip to Vehicles'!H5+'Trip to Vehicles'!U5</f>
        <v>2540.6605</v>
      </c>
      <c r="H5" s="13">
        <f>'Trip to Vehicles'!I5+'Trip to Vehicles'!V5</f>
        <v>560.65566666666666</v>
      </c>
      <c r="I5" s="13">
        <f>'Trip to Vehicles'!J5+'Trip to Vehicles'!W5</f>
        <v>168.21816666666666</v>
      </c>
      <c r="J5" s="13">
        <f>'Trip to Vehicles'!K5+'Trip to Vehicles'!X5</f>
        <v>28971.493833333334</v>
      </c>
      <c r="K5" s="13">
        <f>'Trip to Vehicles'!L5+'Trip to Vehicles'!Y5</f>
        <v>3479.5856666666668</v>
      </c>
      <c r="L5" s="13">
        <f>'Trip to Vehicles'!M5+'Trip to Vehicles'!Z5</f>
        <v>1.3416666666666668</v>
      </c>
      <c r="M5" s="20">
        <f>'Trip to Vehicles'!N5+'Trip to Vehicles'!AA5</f>
        <v>6.601</v>
      </c>
    </row>
    <row r="6" spans="2:21" x14ac:dyDescent="0.3">
      <c r="B6" s="18">
        <v>3</v>
      </c>
      <c r="C6" s="13">
        <f>'Trip to Vehicles'!D6+'Trip to Vehicles'!Q6</f>
        <v>16.475666666666669</v>
      </c>
      <c r="D6" s="13">
        <f>'Trip to Vehicles'!E6+'Trip to Vehicles'!R6</f>
        <v>1033.4590000000001</v>
      </c>
      <c r="E6" s="13">
        <f>'Trip to Vehicles'!F6+'Trip to Vehicles'!S6</f>
        <v>10794.727999999999</v>
      </c>
      <c r="F6" s="13">
        <f>'Trip to Vehicles'!G6+'Trip to Vehicles'!T6</f>
        <v>116.53716666666668</v>
      </c>
      <c r="G6" s="13">
        <f>'Trip to Vehicles'!H6+'Trip to Vehicles'!U6</f>
        <v>16404.665666666668</v>
      </c>
      <c r="H6" s="13">
        <f>'Trip to Vehicles'!I6+'Trip to Vehicles'!V6</f>
        <v>8.0500000000000002E-2</v>
      </c>
      <c r="I6" s="13">
        <f>'Trip to Vehicles'!J6+'Trip to Vehicles'!W6</f>
        <v>0.10733333333333334</v>
      </c>
      <c r="J6" s="13">
        <f>'Trip to Vehicles'!K6+'Trip to Vehicles'!X6</f>
        <v>5832.4128333333338</v>
      </c>
      <c r="K6" s="13">
        <f>'Trip to Vehicles'!L6+'Trip to Vehicles'!Y6</f>
        <v>25.518500000000003</v>
      </c>
      <c r="L6" s="13">
        <f>'Trip to Vehicles'!M6+'Trip to Vehicles'!Z6</f>
        <v>0.161</v>
      </c>
      <c r="M6" s="20">
        <f>'Trip to Vehicles'!N6+'Trip to Vehicles'!AA6</f>
        <v>0.10733333333333334</v>
      </c>
    </row>
    <row r="7" spans="2:21" x14ac:dyDescent="0.3">
      <c r="B7" s="18">
        <v>4</v>
      </c>
      <c r="C7" s="13">
        <f>'Trip to Vehicles'!D7+'Trip to Vehicles'!Q7</f>
        <v>206.21416666666664</v>
      </c>
      <c r="D7" s="13">
        <f>'Trip to Vehicles'!E7+'Trip to Vehicles'!R7</f>
        <v>53467.295000000006</v>
      </c>
      <c r="E7" s="13">
        <f>'Trip to Vehicles'!F7+'Trip to Vehicles'!S7</f>
        <v>116.53716666666668</v>
      </c>
      <c r="F7" s="13">
        <f>'Trip to Vehicles'!G7+'Trip to Vehicles'!T7</f>
        <v>62911.877</v>
      </c>
      <c r="G7" s="13">
        <f>'Trip to Vehicles'!H7+'Trip to Vehicles'!U7</f>
        <v>2581.2861666666668</v>
      </c>
      <c r="H7" s="13">
        <f>'Trip to Vehicles'!I7+'Trip to Vehicles'!V7</f>
        <v>423.16166666666669</v>
      </c>
      <c r="I7" s="13">
        <f>'Trip to Vehicles'!J7+'Trip to Vehicles'!W7</f>
        <v>64173.473000000005</v>
      </c>
      <c r="J7" s="13">
        <f>'Trip to Vehicles'!K7+'Trip to Vehicles'!X7</f>
        <v>165.85683333333333</v>
      </c>
      <c r="K7" s="13">
        <f>'Trip to Vehicles'!L7+'Trip to Vehicles'!Y7</f>
        <v>64.856166666666667</v>
      </c>
      <c r="L7" s="13">
        <f>'Trip to Vehicles'!M7+'Trip to Vehicles'!Z7</f>
        <v>0.161</v>
      </c>
      <c r="M7" s="20">
        <f>'Trip to Vehicles'!N7+'Trip to Vehicles'!AA7</f>
        <v>0.18783333333333335</v>
      </c>
    </row>
    <row r="8" spans="2:21" x14ac:dyDescent="0.3">
      <c r="B8" s="18">
        <v>5</v>
      </c>
      <c r="C8" s="13">
        <f>'Trip to Vehicles'!D8+'Trip to Vehicles'!Q8</f>
        <v>41.645333333333333</v>
      </c>
      <c r="D8" s="13">
        <f>'Trip to Vehicles'!E8+'Trip to Vehicles'!R8</f>
        <v>2540.6605</v>
      </c>
      <c r="E8" s="13">
        <f>'Trip to Vehicles'!F8+'Trip to Vehicles'!S8</f>
        <v>16404.665666666668</v>
      </c>
      <c r="F8" s="13">
        <f>'Trip to Vehicles'!G8+'Trip to Vehicles'!T8</f>
        <v>2581.2861666666668</v>
      </c>
      <c r="G8" s="13">
        <f>'Trip to Vehicles'!H8+'Trip to Vehicles'!U8</f>
        <v>8209.6046666666662</v>
      </c>
      <c r="H8" s="13">
        <f>'Trip to Vehicles'!I8+'Trip to Vehicles'!V8</f>
        <v>2.0929999999999995</v>
      </c>
      <c r="I8" s="13">
        <f>'Trip to Vehicles'!J8+'Trip to Vehicles'!W8</f>
        <v>1.4758333333333333</v>
      </c>
      <c r="J8" s="13">
        <f>'Trip to Vehicles'!K8+'Trip to Vehicles'!X8</f>
        <v>2384.2221666666665</v>
      </c>
      <c r="K8" s="13">
        <f>'Trip to Vehicles'!L8+'Trip to Vehicles'!Y8</f>
        <v>1.1538333333333333</v>
      </c>
      <c r="L8" s="13">
        <f>'Trip to Vehicles'!M8+'Trip to Vehicles'!Z8</f>
        <v>0.161</v>
      </c>
      <c r="M8" s="20">
        <f>'Trip to Vehicles'!N8+'Trip to Vehicles'!AA8</f>
        <v>5.3666666666666668E-2</v>
      </c>
    </row>
    <row r="9" spans="2:21" x14ac:dyDescent="0.3">
      <c r="B9" s="18">
        <v>6</v>
      </c>
      <c r="C9" s="13">
        <f>'Trip to Vehicles'!D9+'Trip to Vehicles'!Q9</f>
        <v>554.21566666666672</v>
      </c>
      <c r="D9" s="13">
        <f>'Trip to Vehicles'!E9+'Trip to Vehicles'!R9</f>
        <v>560.65566666666666</v>
      </c>
      <c r="E9" s="13">
        <f>'Trip to Vehicles'!F9+'Trip to Vehicles'!S9</f>
        <v>8.0500000000000002E-2</v>
      </c>
      <c r="F9" s="13">
        <f>'Trip to Vehicles'!G9+'Trip to Vehicles'!T9</f>
        <v>423.16166666666669</v>
      </c>
      <c r="G9" s="13">
        <f>'Trip to Vehicles'!H9+'Trip to Vehicles'!U9</f>
        <v>2.0929999999999995</v>
      </c>
      <c r="H9" s="13">
        <f>'Trip to Vehicles'!I9+'Trip to Vehicles'!V9</f>
        <v>265226.14066666667</v>
      </c>
      <c r="I9" s="13">
        <f>'Trip to Vehicles'!J9+'Trip to Vehicles'!W9</f>
        <v>7006.3711666666668</v>
      </c>
      <c r="J9" s="13">
        <f>'Trip to Vehicles'!K9+'Trip to Vehicles'!X9</f>
        <v>28.067666666666668</v>
      </c>
      <c r="K9" s="13">
        <f>'Trip to Vehicles'!L9+'Trip to Vehicles'!Y9</f>
        <v>68.210333333333338</v>
      </c>
      <c r="L9" s="13">
        <f>'Trip to Vehicles'!M9+'Trip to Vehicles'!Z9</f>
        <v>0.161</v>
      </c>
      <c r="M9" s="20">
        <f>'Trip to Vehicles'!N9+'Trip to Vehicles'!AA9</f>
        <v>0.45616666666666672</v>
      </c>
    </row>
    <row r="10" spans="2:21" x14ac:dyDescent="0.3">
      <c r="B10" s="18">
        <v>7</v>
      </c>
      <c r="C10" s="13">
        <f>'Trip to Vehicles'!D10+'Trip to Vehicles'!Q10</f>
        <v>2.8711666666666669</v>
      </c>
      <c r="D10" s="13">
        <f>'Trip to Vehicles'!E10+'Trip to Vehicles'!R10</f>
        <v>168.21816666666666</v>
      </c>
      <c r="E10" s="13">
        <f>'Trip to Vehicles'!F10+'Trip to Vehicles'!S10</f>
        <v>0.10733333333333334</v>
      </c>
      <c r="F10" s="13">
        <f>'Trip to Vehicles'!G10+'Trip to Vehicles'!T10</f>
        <v>64173.473000000005</v>
      </c>
      <c r="G10" s="13">
        <f>'Trip to Vehicles'!H10+'Trip to Vehicles'!U10</f>
        <v>1.4758333333333333</v>
      </c>
      <c r="H10" s="13">
        <f>'Trip to Vehicles'!I10+'Trip to Vehicles'!V10</f>
        <v>7006.3711666666668</v>
      </c>
      <c r="I10" s="13">
        <f>'Trip to Vehicles'!J10+'Trip to Vehicles'!W10</f>
        <v>28045.019333333334</v>
      </c>
      <c r="J10" s="13">
        <f>'Trip to Vehicles'!K10+'Trip to Vehicles'!X10</f>
        <v>0.88550000000000006</v>
      </c>
      <c r="K10" s="13">
        <f>'Trip to Vehicles'!L10+'Trip to Vehicles'!Y10</f>
        <v>2.1466666666666665</v>
      </c>
      <c r="L10" s="13">
        <f>'Trip to Vehicles'!M10+'Trip to Vehicles'!Z10</f>
        <v>0.161</v>
      </c>
      <c r="M10" s="20">
        <f>'Trip to Vehicles'!N10+'Trip to Vehicles'!AA10</f>
        <v>2.6833333333333334E-2</v>
      </c>
    </row>
    <row r="11" spans="2:21" x14ac:dyDescent="0.3">
      <c r="B11" s="18">
        <v>8</v>
      </c>
      <c r="C11" s="13">
        <f>'Trip to Vehicles'!D11+'Trip to Vehicles'!Q11</f>
        <v>2745.2110000000002</v>
      </c>
      <c r="D11" s="13">
        <f>'Trip to Vehicles'!E11+'Trip to Vehicles'!R11</f>
        <v>28971.493833333334</v>
      </c>
      <c r="E11" s="13">
        <f>'Trip to Vehicles'!F11+'Trip to Vehicles'!S11</f>
        <v>5832.4128333333338</v>
      </c>
      <c r="F11" s="13">
        <f>'Trip to Vehicles'!G11+'Trip to Vehicles'!T11</f>
        <v>165.85683333333333</v>
      </c>
      <c r="G11" s="13">
        <f>'Trip to Vehicles'!H11+'Trip to Vehicles'!U11</f>
        <v>2384.2221666666665</v>
      </c>
      <c r="H11" s="13">
        <f>'Trip to Vehicles'!I11+'Trip to Vehicles'!V11</f>
        <v>28.067666666666668</v>
      </c>
      <c r="I11" s="13">
        <f>'Trip to Vehicles'!J11+'Trip to Vehicles'!W11</f>
        <v>0.88550000000000006</v>
      </c>
      <c r="J11" s="13">
        <f>'Trip to Vehicles'!K11+'Trip to Vehicles'!X11</f>
        <v>172942.81900000002</v>
      </c>
      <c r="K11" s="13">
        <f>'Trip to Vehicles'!L11+'Trip to Vehicles'!Y11</f>
        <v>2128.5005000000001</v>
      </c>
      <c r="L11" s="13">
        <f>'Trip to Vehicles'!M11+'Trip to Vehicles'!Z11</f>
        <v>0.10733333333333334</v>
      </c>
      <c r="M11" s="20">
        <f>'Trip to Vehicles'!N11+'Trip to Vehicles'!AA11</f>
        <v>8.8013333333333339</v>
      </c>
    </row>
    <row r="12" spans="2:21" ht="15" thickBot="1" x14ac:dyDescent="0.35">
      <c r="B12" s="18">
        <v>9</v>
      </c>
      <c r="C12" s="13">
        <f>'Trip to Vehicles'!D12+'Trip to Vehicles'!Q12</f>
        <v>2906.7745</v>
      </c>
      <c r="D12" s="13">
        <f>'Trip to Vehicles'!E12+'Trip to Vehicles'!R12</f>
        <v>3479.5856666666668</v>
      </c>
      <c r="E12" s="13">
        <f>'Trip to Vehicles'!F12+'Trip to Vehicles'!S12</f>
        <v>25.518500000000003</v>
      </c>
      <c r="F12" s="13">
        <f>'Trip to Vehicles'!G12+'Trip to Vehicles'!T12</f>
        <v>64.856166666666667</v>
      </c>
      <c r="G12" s="13">
        <f>'Trip to Vehicles'!H12+'Trip to Vehicles'!U12</f>
        <v>1.1538333333333333</v>
      </c>
      <c r="H12" s="13">
        <f>'Trip to Vehicles'!I12+'Trip to Vehicles'!V12</f>
        <v>68.210333333333338</v>
      </c>
      <c r="I12" s="13">
        <f>'Trip to Vehicles'!J12+'Trip to Vehicles'!W12</f>
        <v>2.1466666666666665</v>
      </c>
      <c r="J12" s="13">
        <f>'Trip to Vehicles'!K12+'Trip to Vehicles'!X12</f>
        <v>2128.5005000000001</v>
      </c>
      <c r="K12" s="13">
        <f>'Trip to Vehicles'!L12+'Trip to Vehicles'!Y12</f>
        <v>27.262666666666668</v>
      </c>
      <c r="L12" s="13">
        <f>'Trip to Vehicles'!M12+'Trip to Vehicles'!Z12</f>
        <v>3243.479166666667</v>
      </c>
      <c r="M12" s="20">
        <f>'Trip to Vehicles'!N12+'Trip to Vehicles'!AA12</f>
        <v>27635.864666666668</v>
      </c>
    </row>
    <row r="13" spans="2:21" x14ac:dyDescent="0.3">
      <c r="B13" s="18">
        <v>10</v>
      </c>
      <c r="C13" s="13">
        <f>'Trip to Vehicles'!D13+'Trip to Vehicles'!Q13</f>
        <v>13.041</v>
      </c>
      <c r="D13" s="13">
        <f>'Trip to Vehicles'!E13+'Trip to Vehicles'!R13</f>
        <v>1.3416666666666668</v>
      </c>
      <c r="E13" s="13">
        <f>'Trip to Vehicles'!F13+'Trip to Vehicles'!S13</f>
        <v>0.161</v>
      </c>
      <c r="F13" s="13">
        <f>'Trip to Vehicles'!G13+'Trip to Vehicles'!T13</f>
        <v>0.161</v>
      </c>
      <c r="G13" s="13">
        <f>'Trip to Vehicles'!H13+'Trip to Vehicles'!U13</f>
        <v>0.161</v>
      </c>
      <c r="H13" s="13">
        <f>'Trip to Vehicles'!I13+'Trip to Vehicles'!V13</f>
        <v>0.161</v>
      </c>
      <c r="I13" s="13">
        <f>'Trip to Vehicles'!J13+'Trip to Vehicles'!W13</f>
        <v>0.161</v>
      </c>
      <c r="J13" s="13">
        <f>'Trip to Vehicles'!K13+'Trip to Vehicles'!X13</f>
        <v>0.10733333333333334</v>
      </c>
      <c r="K13" s="13">
        <f>'Trip to Vehicles'!L13+'Trip to Vehicles'!Y13</f>
        <v>3243.479166666667</v>
      </c>
      <c r="L13" s="13">
        <f>'Trip to Vehicles'!M13+'Trip to Vehicles'!Z13</f>
        <v>40398.549333333336</v>
      </c>
      <c r="M13" s="20">
        <f>'Trip to Vehicles'!N13+'Trip to Vehicles'!AA13</f>
        <v>804.59750000000008</v>
      </c>
      <c r="O13" s="23" t="s">
        <v>28</v>
      </c>
      <c r="R13" t="s">
        <v>9</v>
      </c>
      <c r="S13" t="s">
        <v>13</v>
      </c>
      <c r="T13" t="s">
        <v>14</v>
      </c>
      <c r="U13" t="s">
        <v>15</v>
      </c>
    </row>
    <row r="14" spans="2:21" ht="15" thickBot="1" x14ac:dyDescent="0.35">
      <c r="B14" s="19">
        <v>11</v>
      </c>
      <c r="C14" s="21">
        <f>'Trip to Vehicles'!D14+'Trip to Vehicles'!Q14</f>
        <v>3389.4793333333337</v>
      </c>
      <c r="D14" s="21">
        <f>'Trip to Vehicles'!E14+'Trip to Vehicles'!R14</f>
        <v>6.601</v>
      </c>
      <c r="E14" s="21">
        <f>'Trip to Vehicles'!F14+'Trip to Vehicles'!S14</f>
        <v>0.10733333333333334</v>
      </c>
      <c r="F14" s="21">
        <f>'Trip to Vehicles'!G14+'Trip to Vehicles'!T14</f>
        <v>0.18783333333333335</v>
      </c>
      <c r="G14" s="21">
        <f>'Trip to Vehicles'!H14+'Trip to Vehicles'!U14</f>
        <v>5.3666666666666668E-2</v>
      </c>
      <c r="H14" s="21">
        <f>'Trip to Vehicles'!I14+'Trip to Vehicles'!V14</f>
        <v>0.45616666666666672</v>
      </c>
      <c r="I14" s="21">
        <f>'Trip to Vehicles'!J14+'Trip to Vehicles'!W14</f>
        <v>2.6833333333333334E-2</v>
      </c>
      <c r="J14" s="21">
        <f>'Trip to Vehicles'!K14+'Trip to Vehicles'!X14</f>
        <v>8.8013333333333339</v>
      </c>
      <c r="K14" s="21">
        <f>'Trip to Vehicles'!L14+'Trip to Vehicles'!Y14</f>
        <v>27635.864666666668</v>
      </c>
      <c r="L14" s="21">
        <f>'Trip to Vehicles'!M14+'Trip to Vehicles'!Z14</f>
        <v>804.59750000000008</v>
      </c>
      <c r="M14" s="22">
        <f>'Trip to Vehicles'!N14+'Trip to Vehicles'!AA14</f>
        <v>19120.306333333334</v>
      </c>
      <c r="O14" s="24">
        <f>SUM(C4:M14)</f>
        <v>3534252.6799999988</v>
      </c>
      <c r="R14" s="35">
        <f>O14</f>
        <v>3534252.6799999988</v>
      </c>
      <c r="S14" s="35">
        <f>O28</f>
        <v>5114788.04</v>
      </c>
      <c r="T14" s="35">
        <f>O42</f>
        <v>7507542.9600000074</v>
      </c>
      <c r="U14" s="35">
        <f>O56</f>
        <v>5817248.1999999974</v>
      </c>
    </row>
    <row r="15" spans="2:21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21" ht="15" thickBot="1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5" x14ac:dyDescent="0.3">
      <c r="B17" s="15" t="s">
        <v>13</v>
      </c>
      <c r="C17" s="16">
        <v>1</v>
      </c>
      <c r="D17" s="16">
        <v>2</v>
      </c>
      <c r="E17" s="16">
        <v>3</v>
      </c>
      <c r="F17" s="16">
        <v>4</v>
      </c>
      <c r="G17" s="16">
        <v>5</v>
      </c>
      <c r="H17" s="16">
        <v>6</v>
      </c>
      <c r="I17" s="16">
        <v>7</v>
      </c>
      <c r="J17" s="16">
        <v>8</v>
      </c>
      <c r="K17" s="16">
        <v>9</v>
      </c>
      <c r="L17" s="16">
        <v>10</v>
      </c>
      <c r="M17" s="17">
        <v>11</v>
      </c>
    </row>
    <row r="18" spans="2:15" x14ac:dyDescent="0.3">
      <c r="B18" s="18">
        <v>1</v>
      </c>
      <c r="C18" s="13">
        <f>'Trip to Vehicles'!D18+'Trip to Vehicles'!Q18</f>
        <v>3004791.4553333335</v>
      </c>
      <c r="D18" s="13">
        <f>'Trip to Vehicles'!E18+'Trip to Vehicles'!R18</f>
        <v>60524.313000000002</v>
      </c>
      <c r="E18" s="13">
        <f>'Trip to Vehicles'!F18+'Trip to Vehicles'!S18</f>
        <v>11.603400000000001</v>
      </c>
      <c r="F18" s="13">
        <f>'Trip to Vehicles'!G18+'Trip to Vehicles'!T18</f>
        <v>416.51856666666663</v>
      </c>
      <c r="G18" s="13">
        <f>'Trip to Vehicles'!H18+'Trip to Vehicles'!U18</f>
        <v>17.521599999999999</v>
      </c>
      <c r="H18" s="13">
        <f>'Trip to Vehicles'!I18+'Trip to Vehicles'!V18</f>
        <v>1439.9244666666668</v>
      </c>
      <c r="I18" s="13">
        <f>'Trip to Vehicles'!J18+'Trip to Vehicles'!W18</f>
        <v>5.3046333333333342</v>
      </c>
      <c r="J18" s="13">
        <f>'Trip to Vehicles'!K18+'Trip to Vehicles'!X18</f>
        <v>1055.4123333333334</v>
      </c>
      <c r="K18" s="13">
        <f>'Trip to Vehicles'!L18+'Trip to Vehicles'!Y18</f>
        <v>876.75570000000005</v>
      </c>
      <c r="L18" s="13">
        <f>'Trip to Vehicles'!M18+'Trip to Vehicles'!Z18</f>
        <v>3.7746000000000004</v>
      </c>
      <c r="M18" s="20">
        <f>'Trip to Vehicles'!N18+'Trip to Vehicles'!AA18</f>
        <v>1120.2329333333334</v>
      </c>
    </row>
    <row r="19" spans="2:15" x14ac:dyDescent="0.3">
      <c r="B19" s="18">
        <v>2</v>
      </c>
      <c r="C19" s="13">
        <f>'Trip to Vehicles'!D19+'Trip to Vehicles'!Q19</f>
        <v>13247.681</v>
      </c>
      <c r="D19" s="13">
        <f>'Trip to Vehicles'!E19+'Trip to Vehicles'!R19</f>
        <v>481784.74033333338</v>
      </c>
      <c r="E19" s="13">
        <f>'Trip to Vehicles'!F19+'Trip to Vehicles'!S19</f>
        <v>333.92006666666668</v>
      </c>
      <c r="F19" s="13">
        <f>'Trip to Vehicles'!G19+'Trip to Vehicles'!T19</f>
        <v>50441.160333333341</v>
      </c>
      <c r="G19" s="13">
        <f>'Trip to Vehicles'!H19+'Trip to Vehicles'!U19</f>
        <v>769.29610000000002</v>
      </c>
      <c r="H19" s="13">
        <f>'Trip to Vehicles'!I19+'Trip to Vehicles'!V19</f>
        <v>1407.3666000000001</v>
      </c>
      <c r="I19" s="13">
        <f>'Trip to Vehicles'!J19+'Trip to Vehicles'!W19</f>
        <v>105.97616666666669</v>
      </c>
      <c r="J19" s="13">
        <f>'Trip to Vehicles'!K19+'Trip to Vehicles'!X19</f>
        <v>9093.9822333333341</v>
      </c>
      <c r="K19" s="13">
        <f>'Trip to Vehicles'!L19+'Trip to Vehicles'!Y19</f>
        <v>1011.5462000000001</v>
      </c>
      <c r="L19" s="13">
        <f>'Trip to Vehicles'!M19+'Trip to Vehicles'!Z19</f>
        <v>0.57473333333333332</v>
      </c>
      <c r="M19" s="20">
        <f>'Trip to Vehicles'!N19+'Trip to Vehicles'!AA19</f>
        <v>2.0970000000000004</v>
      </c>
    </row>
    <row r="20" spans="2:15" x14ac:dyDescent="0.3">
      <c r="B20" s="18">
        <v>3</v>
      </c>
      <c r="C20" s="13">
        <f>'Trip to Vehicles'!D20+'Trip to Vehicles'!Q20</f>
        <v>36.083933333333334</v>
      </c>
      <c r="D20" s="13">
        <f>'Trip to Vehicles'!E20+'Trip to Vehicles'!R20</f>
        <v>2657.3339333333333</v>
      </c>
      <c r="E20" s="13">
        <f>'Trip to Vehicles'!F20+'Trip to Vehicles'!S20</f>
        <v>15622.184000000001</v>
      </c>
      <c r="F20" s="13">
        <f>'Trip to Vehicles'!G20+'Trip to Vehicles'!T20</f>
        <v>296.98956666666669</v>
      </c>
      <c r="G20" s="13">
        <f>'Trip to Vehicles'!H20+'Trip to Vehicles'!U20</f>
        <v>17482.160866666669</v>
      </c>
      <c r="H20" s="13">
        <f>'Trip to Vehicles'!I20+'Trip to Vehicles'!V20</f>
        <v>0.20970000000000003</v>
      </c>
      <c r="I20" s="13">
        <f>'Trip to Vehicles'!J20+'Trip to Vehicles'!W20</f>
        <v>9.3200000000000005E-2</v>
      </c>
      <c r="J20" s="13">
        <f>'Trip to Vehicles'!K20+'Trip to Vehicles'!X20</f>
        <v>5584.8935000000001</v>
      </c>
      <c r="K20" s="13">
        <f>'Trip to Vehicles'!L20+'Trip to Vehicles'!Y20</f>
        <v>7.5724999999999998</v>
      </c>
      <c r="L20" s="13">
        <f>'Trip to Vehicles'!M20+'Trip to Vehicles'!Z20</f>
        <v>0.23300000000000004</v>
      </c>
      <c r="M20" s="20">
        <f>'Trip to Vehicles'!N20+'Trip to Vehicles'!AA20</f>
        <v>0.2174666666666667</v>
      </c>
    </row>
    <row r="21" spans="2:15" x14ac:dyDescent="0.3">
      <c r="B21" s="18">
        <v>4</v>
      </c>
      <c r="C21" s="13">
        <f>'Trip to Vehicles'!D21+'Trip to Vehicles'!Q21</f>
        <v>180.34976666666668</v>
      </c>
      <c r="D21" s="13">
        <f>'Trip to Vehicles'!E21+'Trip to Vehicles'!R21</f>
        <v>104315.10966666667</v>
      </c>
      <c r="E21" s="13">
        <f>'Trip to Vehicles'!F21+'Trip to Vehicles'!S21</f>
        <v>40.316766666666673</v>
      </c>
      <c r="F21" s="13">
        <f>'Trip to Vehicles'!G21+'Trip to Vehicles'!T21</f>
        <v>91046.381000000023</v>
      </c>
      <c r="G21" s="13">
        <f>'Trip to Vehicles'!H21+'Trip to Vehicles'!U21</f>
        <v>907.68256666666673</v>
      </c>
      <c r="H21" s="13">
        <f>'Trip to Vehicles'!I21+'Trip to Vehicles'!V21</f>
        <v>1085.9819333333335</v>
      </c>
      <c r="I21" s="13">
        <f>'Trip to Vehicles'!J21+'Trip to Vehicles'!W21</f>
        <v>76769.942866666679</v>
      </c>
      <c r="J21" s="13">
        <f>'Trip to Vehicles'!K21+'Trip to Vehicles'!X21</f>
        <v>63.228433333333342</v>
      </c>
      <c r="K21" s="13">
        <f>'Trip to Vehicles'!L21+'Trip to Vehicles'!Y21</f>
        <v>18.958433333333339</v>
      </c>
      <c r="L21" s="13">
        <f>'Trip to Vehicles'!M21+'Trip to Vehicles'!Z21</f>
        <v>0.23300000000000004</v>
      </c>
      <c r="M21" s="20">
        <f>'Trip to Vehicles'!N21+'Trip to Vehicles'!AA21</f>
        <v>0.11650000000000001</v>
      </c>
    </row>
    <row r="22" spans="2:15" x14ac:dyDescent="0.3">
      <c r="B22" s="18">
        <v>5</v>
      </c>
      <c r="C22" s="13">
        <f>'Trip to Vehicles'!D22+'Trip to Vehicles'!Q22</f>
        <v>103.01706666666666</v>
      </c>
      <c r="D22" s="13">
        <f>'Trip to Vehicles'!E22+'Trip to Vehicles'!R22</f>
        <v>6584.4169000000011</v>
      </c>
      <c r="E22" s="13">
        <f>'Trip to Vehicles'!F22+'Trip to Vehicles'!S22</f>
        <v>29999.666466666669</v>
      </c>
      <c r="F22" s="13">
        <f>'Trip to Vehicles'!G22+'Trip to Vehicles'!T22</f>
        <v>6563.6177666666663</v>
      </c>
      <c r="G22" s="13">
        <f>'Trip to Vehicles'!H22+'Trip to Vehicles'!U22</f>
        <v>11880.980666666666</v>
      </c>
      <c r="H22" s="13">
        <f>'Trip to Vehicles'!I22+'Trip to Vehicles'!V22</f>
        <v>5.2658000000000005</v>
      </c>
      <c r="I22" s="13">
        <f>'Trip to Vehicles'!J22+'Trip to Vehicles'!W22</f>
        <v>3.6581000000000001</v>
      </c>
      <c r="J22" s="13">
        <f>'Trip to Vehicles'!K22+'Trip to Vehicles'!X22</f>
        <v>4228.8956333333335</v>
      </c>
      <c r="K22" s="13">
        <f>'Trip to Vehicles'!L22+'Trip to Vehicles'!Y22</f>
        <v>0.70676666666666677</v>
      </c>
      <c r="L22" s="13">
        <f>'Trip to Vehicles'!M22+'Trip to Vehicles'!Z22</f>
        <v>0.23300000000000004</v>
      </c>
      <c r="M22" s="20">
        <f>'Trip to Vehicles'!N22+'Trip to Vehicles'!AA22</f>
        <v>7.7666666666666676E-2</v>
      </c>
    </row>
    <row r="23" spans="2:15" x14ac:dyDescent="0.3">
      <c r="B23" s="18">
        <v>6</v>
      </c>
      <c r="C23" s="13">
        <f>'Trip to Vehicles'!D23+'Trip to Vehicles'!Q23</f>
        <v>164.20286666666667</v>
      </c>
      <c r="D23" s="13">
        <f>'Trip to Vehicles'!E23+'Trip to Vehicles'!R23</f>
        <v>215.40073333333336</v>
      </c>
      <c r="E23" s="13">
        <f>'Trip to Vehicles'!F23+'Trip to Vehicles'!S23</f>
        <v>2.3300000000000001E-2</v>
      </c>
      <c r="F23" s="13">
        <f>'Trip to Vehicles'!G23+'Trip to Vehicles'!T23</f>
        <v>138.82140000000001</v>
      </c>
      <c r="G23" s="13">
        <f>'Trip to Vehicles'!H23+'Trip to Vehicles'!U23</f>
        <v>0.79220000000000002</v>
      </c>
      <c r="H23" s="13">
        <f>'Trip to Vehicles'!I23+'Trip to Vehicles'!V23</f>
        <v>383836.58866666665</v>
      </c>
      <c r="I23" s="13">
        <f>'Trip to Vehicles'!J23+'Trip to Vehicles'!W23</f>
        <v>2138.9633000000003</v>
      </c>
      <c r="J23" s="13">
        <f>'Trip to Vehicles'!K23+'Trip to Vehicles'!X23</f>
        <v>8.3103333333333342</v>
      </c>
      <c r="K23" s="13">
        <f>'Trip to Vehicles'!L23+'Trip to Vehicles'!Y23</f>
        <v>19.92926666666667</v>
      </c>
      <c r="L23" s="13">
        <f>'Trip to Vehicles'!M23+'Trip to Vehicles'!Z23</f>
        <v>0.23300000000000004</v>
      </c>
      <c r="M23" s="20">
        <f>'Trip to Vehicles'!N23+'Trip to Vehicles'!AA23</f>
        <v>0.19416666666666668</v>
      </c>
    </row>
    <row r="24" spans="2:15" x14ac:dyDescent="0.3">
      <c r="B24" s="18">
        <v>7</v>
      </c>
      <c r="C24" s="13">
        <f>'Trip to Vehicles'!D24+'Trip to Vehicles'!Q24</f>
        <v>3.0057</v>
      </c>
      <c r="D24" s="13">
        <f>'Trip to Vehicles'!E24+'Trip to Vehicles'!R24</f>
        <v>380.9161666666667</v>
      </c>
      <c r="E24" s="13">
        <f>'Trip to Vehicles'!F24+'Trip to Vehicles'!S24</f>
        <v>0.2174666666666667</v>
      </c>
      <c r="F24" s="13">
        <f>'Trip to Vehicles'!G24+'Trip to Vehicles'!T24</f>
        <v>108974.39513333334</v>
      </c>
      <c r="G24" s="13">
        <f>'Trip to Vehicles'!H24+'Trip to Vehicles'!U24</f>
        <v>0.61356666666666682</v>
      </c>
      <c r="H24" s="13">
        <f>'Trip to Vehicles'!I24+'Trip to Vehicles'!V24</f>
        <v>18140.347033333335</v>
      </c>
      <c r="I24" s="13">
        <f>'Trip to Vehicles'!J24+'Trip to Vehicles'!W24</f>
        <v>40586.89133333334</v>
      </c>
      <c r="J24" s="13">
        <f>'Trip to Vehicles'!K24+'Trip to Vehicles'!X24</f>
        <v>0.6291000000000001</v>
      </c>
      <c r="K24" s="13">
        <f>'Trip to Vehicles'!L24+'Trip to Vehicles'!Y24</f>
        <v>0.8077333333333333</v>
      </c>
      <c r="L24" s="13">
        <f>'Trip to Vehicles'!M24+'Trip to Vehicles'!Z24</f>
        <v>0.23300000000000004</v>
      </c>
      <c r="M24" s="20">
        <f>'Trip to Vehicles'!N24+'Trip to Vehicles'!AA24</f>
        <v>6.9900000000000004E-2</v>
      </c>
    </row>
    <row r="25" spans="2:15" x14ac:dyDescent="0.3">
      <c r="B25" s="18">
        <v>8</v>
      </c>
      <c r="C25" s="13">
        <f>'Trip to Vehicles'!D25+'Trip to Vehicles'!Q25</f>
        <v>6890.3536666666678</v>
      </c>
      <c r="D25" s="13">
        <f>'Trip to Vehicles'!E25+'Trip to Vehicles'!R25</f>
        <v>74761.397433333346</v>
      </c>
      <c r="E25" s="13">
        <f>'Trip to Vehicles'!F25+'Trip to Vehicles'!S25</f>
        <v>11296.500166666669</v>
      </c>
      <c r="F25" s="13">
        <f>'Trip to Vehicles'!G25+'Trip to Vehicles'!T25</f>
        <v>416.82923333333343</v>
      </c>
      <c r="G25" s="13">
        <f>'Trip to Vehicles'!H25+'Trip to Vehicles'!U25</f>
        <v>2672.0207</v>
      </c>
      <c r="H25" s="13">
        <f>'Trip to Vehicles'!I25+'Trip to Vehicles'!V25</f>
        <v>72.929000000000002</v>
      </c>
      <c r="I25" s="13">
        <f>'Trip to Vehicles'!J25+'Trip to Vehicles'!W25</f>
        <v>1.9339000000000002</v>
      </c>
      <c r="J25" s="13">
        <f>'Trip to Vehicles'!K25+'Trip to Vehicles'!X25</f>
        <v>250283.70700000002</v>
      </c>
      <c r="K25" s="13">
        <f>'Trip to Vehicles'!L25+'Trip to Vehicles'!Y25</f>
        <v>631.04943333333335</v>
      </c>
      <c r="L25" s="13">
        <f>'Trip to Vehicles'!M25+'Trip to Vehicles'!Z25</f>
        <v>0.2174666666666667</v>
      </c>
      <c r="M25" s="20">
        <f>'Trip to Vehicles'!N25+'Trip to Vehicles'!AA25</f>
        <v>5.4056000000000006</v>
      </c>
    </row>
    <row r="26" spans="2:15" ht="15" thickBot="1" x14ac:dyDescent="0.35">
      <c r="B26" s="18">
        <v>9</v>
      </c>
      <c r="C26" s="13">
        <f>'Trip to Vehicles'!D26+'Trip to Vehicles'!Q26</f>
        <v>7536.6413000000011</v>
      </c>
      <c r="D26" s="13">
        <f>'Trip to Vehicles'!E26+'Trip to Vehicles'!R26</f>
        <v>9059.8011333333361</v>
      </c>
      <c r="E26" s="13">
        <f>'Trip to Vehicles'!F26+'Trip to Vehicles'!S26</f>
        <v>66.288499999999999</v>
      </c>
      <c r="F26" s="13">
        <f>'Trip to Vehicles'!G26+'Trip to Vehicles'!T26</f>
        <v>168.7619</v>
      </c>
      <c r="G26" s="13">
        <f>'Trip to Vehicles'!H26+'Trip to Vehicles'!U26</f>
        <v>2.6329000000000007</v>
      </c>
      <c r="H26" s="13">
        <f>'Trip to Vehicles'!I26+'Trip to Vehicles'!V26</f>
        <v>177.49940000000001</v>
      </c>
      <c r="I26" s="13">
        <f>'Trip to Vehicles'!J26+'Trip to Vehicles'!W26</f>
        <v>5.4056000000000006</v>
      </c>
      <c r="J26" s="13">
        <f>'Trip to Vehicles'!K26+'Trip to Vehicles'!X26</f>
        <v>5529.703566666667</v>
      </c>
      <c r="K26" s="13">
        <f>'Trip to Vehicles'!L26+'Trip to Vehicles'!Y26</f>
        <v>39.454666666666675</v>
      </c>
      <c r="L26" s="13">
        <f>'Trip to Vehicles'!M26+'Trip to Vehicles'!Z26</f>
        <v>1526.2043666666668</v>
      </c>
      <c r="M26" s="20">
        <f>'Trip to Vehicles'!N26+'Trip to Vehicles'!AA26</f>
        <v>31498.275866666667</v>
      </c>
    </row>
    <row r="27" spans="2:15" x14ac:dyDescent="0.3">
      <c r="B27" s="18">
        <v>10</v>
      </c>
      <c r="C27" s="13">
        <f>'Trip to Vehicles'!D27+'Trip to Vehicles'!Q27</f>
        <v>33.971400000000003</v>
      </c>
      <c r="D27" s="13">
        <f>'Trip to Vehicles'!E27+'Trip to Vehicles'!R27</f>
        <v>3.3086000000000002</v>
      </c>
      <c r="E27" s="13">
        <f>'Trip to Vehicles'!F27+'Trip to Vehicles'!S27</f>
        <v>0.23300000000000004</v>
      </c>
      <c r="F27" s="13">
        <f>'Trip to Vehicles'!G27+'Trip to Vehicles'!T27</f>
        <v>0.23300000000000004</v>
      </c>
      <c r="G27" s="13">
        <f>'Trip to Vehicles'!H27+'Trip to Vehicles'!U27</f>
        <v>0.23300000000000004</v>
      </c>
      <c r="H27" s="13">
        <f>'Trip to Vehicles'!I27+'Trip to Vehicles'!V27</f>
        <v>0.23300000000000004</v>
      </c>
      <c r="I27" s="13">
        <f>'Trip to Vehicles'!J27+'Trip to Vehicles'!W27</f>
        <v>0.23300000000000004</v>
      </c>
      <c r="J27" s="13">
        <f>'Trip to Vehicles'!K27+'Trip to Vehicles'!X27</f>
        <v>9.3200000000000005E-2</v>
      </c>
      <c r="K27" s="13">
        <f>'Trip to Vehicles'!L27+'Trip to Vehicles'!Y27</f>
        <v>7861.753966666668</v>
      </c>
      <c r="L27" s="13">
        <f>'Trip to Vehicles'!M27+'Trip to Vehicles'!Z27</f>
        <v>58464.981333333344</v>
      </c>
      <c r="M27" s="20">
        <f>'Trip to Vehicles'!N27+'Trip to Vehicles'!AA27</f>
        <v>1927.8187000000003</v>
      </c>
      <c r="O27" s="23" t="s">
        <v>28</v>
      </c>
    </row>
    <row r="28" spans="2:15" ht="15" thickBot="1" x14ac:dyDescent="0.35">
      <c r="B28" s="19">
        <v>11</v>
      </c>
      <c r="C28" s="21">
        <f>'Trip to Vehicles'!D28+'Trip to Vehicles'!Q28</f>
        <v>8690.3097333333335</v>
      </c>
      <c r="D28" s="21">
        <f>'Trip to Vehicles'!E28+'Trip to Vehicles'!R28</f>
        <v>17.009000000000004</v>
      </c>
      <c r="E28" s="21">
        <f>'Trip to Vehicles'!F28+'Trip to Vehicles'!S28</f>
        <v>9.3200000000000005E-2</v>
      </c>
      <c r="F28" s="21">
        <f>'Trip to Vehicles'!G28+'Trip to Vehicles'!T28</f>
        <v>0.42716666666666669</v>
      </c>
      <c r="G28" s="21">
        <f>'Trip to Vehicles'!H28+'Trip to Vehicles'!U28</f>
        <v>7.7666666666666676E-2</v>
      </c>
      <c r="H28" s="21">
        <f>'Trip to Vehicles'!I28+'Trip to Vehicles'!V28</f>
        <v>1.1261666666666668</v>
      </c>
      <c r="I28" s="21">
        <f>'Trip to Vehicles'!J28+'Trip to Vehicles'!W28</f>
        <v>7.7666666666666665E-3</v>
      </c>
      <c r="J28" s="21">
        <f>'Trip to Vehicles'!K28+'Trip to Vehicles'!X28</f>
        <v>20.069066666666668</v>
      </c>
      <c r="K28" s="21">
        <f>'Trip to Vehicles'!L28+'Trip to Vehicles'!Y28</f>
        <v>48491.245466666674</v>
      </c>
      <c r="L28" s="21">
        <f>'Trip to Vehicles'!M28+'Trip to Vehicles'!Z28</f>
        <v>401.0163</v>
      </c>
      <c r="M28" s="22">
        <f>'Trip to Vehicles'!N28+'Trip to Vehicles'!AA28</f>
        <v>27671.002333333334</v>
      </c>
      <c r="O28" s="24">
        <f>SUM(C18:M28)</f>
        <v>5114788.04</v>
      </c>
    </row>
    <row r="29" spans="2:15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5" ht="15" thickBot="1" x14ac:dyDescent="0.3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5" x14ac:dyDescent="0.3">
      <c r="B31" s="15" t="s">
        <v>14</v>
      </c>
      <c r="C31" s="16">
        <v>1</v>
      </c>
      <c r="D31" s="16">
        <v>2</v>
      </c>
      <c r="E31" s="16">
        <v>3</v>
      </c>
      <c r="F31" s="16">
        <v>4</v>
      </c>
      <c r="G31" s="16">
        <v>5</v>
      </c>
      <c r="H31" s="16">
        <v>6</v>
      </c>
      <c r="I31" s="16">
        <v>7</v>
      </c>
      <c r="J31" s="16">
        <v>8</v>
      </c>
      <c r="K31" s="16">
        <v>9</v>
      </c>
      <c r="L31" s="16">
        <v>10</v>
      </c>
      <c r="M31" s="17">
        <v>11</v>
      </c>
    </row>
    <row r="32" spans="2:15" x14ac:dyDescent="0.3">
      <c r="B32" s="18">
        <v>1</v>
      </c>
      <c r="C32" s="13">
        <f>'Trip to Vehicles'!D32+'Trip to Vehicles'!Q32</f>
        <v>4410466.4280000003</v>
      </c>
      <c r="D32" s="13">
        <f>'Trip to Vehicles'!E32+'Trip to Vehicles'!R32</f>
        <v>54141.678000000007</v>
      </c>
      <c r="E32" s="13">
        <f>'Trip to Vehicles'!F32+'Trip to Vehicles'!S32</f>
        <v>34.998000000000005</v>
      </c>
      <c r="F32" s="13">
        <f>'Trip to Vehicles'!G32+'Trip to Vehicles'!T32</f>
        <v>438.04500000000002</v>
      </c>
      <c r="G32" s="13">
        <f>'Trip to Vehicles'!H32+'Trip to Vehicles'!U32</f>
        <v>88.464000000000013</v>
      </c>
      <c r="H32" s="13">
        <f>'Trip to Vehicles'!I32+'Trip to Vehicles'!V32</f>
        <v>1177.278</v>
      </c>
      <c r="I32" s="13">
        <f>'Trip to Vehicles'!J32+'Trip to Vehicles'!W32</f>
        <v>6.0990000000000002</v>
      </c>
      <c r="J32" s="13">
        <f>'Trip to Vehicles'!K32+'Trip to Vehicles'!X32</f>
        <v>5831.442</v>
      </c>
      <c r="K32" s="13">
        <f>'Trip to Vehicles'!L32+'Trip to Vehicles'!Y32</f>
        <v>6174.6390000000001</v>
      </c>
      <c r="L32" s="13">
        <f>'Trip to Vehicles'!M32+'Trip to Vehicles'!Z32</f>
        <v>27.702000000000002</v>
      </c>
      <c r="M32" s="20">
        <f>'Trip to Vehicles'!N32+'Trip to Vehicles'!AA32</f>
        <v>7200.0120000000006</v>
      </c>
    </row>
    <row r="33" spans="2:15" x14ac:dyDescent="0.3">
      <c r="B33" s="18">
        <v>2</v>
      </c>
      <c r="C33" s="13">
        <f>'Trip to Vehicles'!D33+'Trip to Vehicles'!Q33</f>
        <v>54141.678000000007</v>
      </c>
      <c r="D33" s="13">
        <f>'Trip to Vehicles'!E33+'Trip to Vehicles'!R33</f>
        <v>707169.01800000004</v>
      </c>
      <c r="E33" s="13">
        <f>'Trip to Vehicles'!F33+'Trip to Vehicles'!S33</f>
        <v>2195.2980000000007</v>
      </c>
      <c r="F33" s="13">
        <f>'Trip to Vehicles'!G33+'Trip to Vehicles'!T33</f>
        <v>113576.48999999999</v>
      </c>
      <c r="G33" s="13">
        <f>'Trip to Vehicles'!H33+'Trip to Vehicles'!U33</f>
        <v>5396.9310000000005</v>
      </c>
      <c r="H33" s="13">
        <f>'Trip to Vehicles'!I33+'Trip to Vehicles'!V33</f>
        <v>1190.9580000000001</v>
      </c>
      <c r="I33" s="13">
        <f>'Trip to Vehicles'!J33+'Trip to Vehicles'!W33</f>
        <v>357.33300000000003</v>
      </c>
      <c r="J33" s="13">
        <f>'Trip to Vehicles'!K33+'Trip to Vehicles'!X33</f>
        <v>61541.931000000004</v>
      </c>
      <c r="K33" s="13">
        <f>'Trip to Vehicles'!L33+'Trip to Vehicles'!Y33</f>
        <v>7391.4180000000006</v>
      </c>
      <c r="L33" s="13">
        <f>'Trip to Vehicles'!M33+'Trip to Vehicles'!Z33</f>
        <v>2.85</v>
      </c>
      <c r="M33" s="20">
        <f>'Trip to Vehicles'!N33+'Trip to Vehicles'!AA33</f>
        <v>14.022</v>
      </c>
    </row>
    <row r="34" spans="2:15" x14ac:dyDescent="0.3">
      <c r="B34" s="18">
        <v>3</v>
      </c>
      <c r="C34" s="13">
        <f>'Trip to Vehicles'!D34+'Trip to Vehicles'!Q34</f>
        <v>34.998000000000005</v>
      </c>
      <c r="D34" s="13">
        <f>'Trip to Vehicles'!E34+'Trip to Vehicles'!R34</f>
        <v>2195.2980000000007</v>
      </c>
      <c r="E34" s="13">
        <f>'Trip to Vehicles'!F34+'Trip to Vehicles'!S34</f>
        <v>22930.416000000001</v>
      </c>
      <c r="F34" s="13">
        <f>'Trip to Vehicles'!G34+'Trip to Vehicles'!T34</f>
        <v>247.55100000000002</v>
      </c>
      <c r="G34" s="13">
        <f>'Trip to Vehicles'!H34+'Trip to Vehicles'!U34</f>
        <v>34847.178000000007</v>
      </c>
      <c r="H34" s="13">
        <f>'Trip to Vehicles'!I34+'Trip to Vehicles'!V34</f>
        <v>0.17100000000000001</v>
      </c>
      <c r="I34" s="13">
        <f>'Trip to Vehicles'!J34+'Trip to Vehicles'!W34</f>
        <v>0.22800000000000001</v>
      </c>
      <c r="J34" s="13">
        <f>'Trip to Vehicles'!K34+'Trip to Vehicles'!X34</f>
        <v>12389.349000000002</v>
      </c>
      <c r="K34" s="13">
        <f>'Trip to Vehicles'!L34+'Trip to Vehicles'!Y34</f>
        <v>54.207000000000008</v>
      </c>
      <c r="L34" s="13">
        <f>'Trip to Vehicles'!M34+'Trip to Vehicles'!Z34</f>
        <v>0.34200000000000003</v>
      </c>
      <c r="M34" s="20">
        <f>'Trip to Vehicles'!N34+'Trip to Vehicles'!AA34</f>
        <v>0.22800000000000001</v>
      </c>
    </row>
    <row r="35" spans="2:15" x14ac:dyDescent="0.3">
      <c r="B35" s="18">
        <v>4</v>
      </c>
      <c r="C35" s="13">
        <f>'Trip to Vehicles'!D35+'Trip to Vehicles'!Q35</f>
        <v>438.04500000000002</v>
      </c>
      <c r="D35" s="13">
        <f>'Trip to Vehicles'!E35+'Trip to Vehicles'!R35</f>
        <v>113576.48999999999</v>
      </c>
      <c r="E35" s="13">
        <f>'Trip to Vehicles'!F35+'Trip to Vehicles'!S35</f>
        <v>247.55100000000002</v>
      </c>
      <c r="F35" s="13">
        <f>'Trip to Vehicles'!G35+'Trip to Vehicles'!T35</f>
        <v>133638.894</v>
      </c>
      <c r="G35" s="13">
        <f>'Trip to Vehicles'!H35+'Trip to Vehicles'!U35</f>
        <v>5483.2290000000003</v>
      </c>
      <c r="H35" s="13">
        <f>'Trip to Vehicles'!I35+'Trip to Vehicles'!V35</f>
        <v>898.8900000000001</v>
      </c>
      <c r="I35" s="13">
        <f>'Trip to Vehicles'!J35+'Trip to Vehicles'!W35</f>
        <v>136318.80600000001</v>
      </c>
      <c r="J35" s="13">
        <f>'Trip to Vehicles'!K35+'Trip to Vehicles'!X35</f>
        <v>352.31700000000001</v>
      </c>
      <c r="K35" s="13">
        <f>'Trip to Vehicles'!L35+'Trip to Vehicles'!Y35</f>
        <v>137.76900000000001</v>
      </c>
      <c r="L35" s="13">
        <f>'Trip to Vehicles'!M35+'Trip to Vehicles'!Z35</f>
        <v>0.34200000000000003</v>
      </c>
      <c r="M35" s="20">
        <f>'Trip to Vehicles'!N35+'Trip to Vehicles'!AA35</f>
        <v>0.39900000000000002</v>
      </c>
    </row>
    <row r="36" spans="2:15" x14ac:dyDescent="0.3">
      <c r="B36" s="18">
        <v>5</v>
      </c>
      <c r="C36" s="13">
        <f>'Trip to Vehicles'!D36+'Trip to Vehicles'!Q36</f>
        <v>88.464000000000013</v>
      </c>
      <c r="D36" s="13">
        <f>'Trip to Vehicles'!E36+'Trip to Vehicles'!R36</f>
        <v>5396.9310000000005</v>
      </c>
      <c r="E36" s="13">
        <f>'Trip to Vehicles'!F36+'Trip to Vehicles'!S36</f>
        <v>34847.178000000007</v>
      </c>
      <c r="F36" s="13">
        <f>'Trip to Vehicles'!G36+'Trip to Vehicles'!T36</f>
        <v>5483.2290000000003</v>
      </c>
      <c r="G36" s="13">
        <f>'Trip to Vehicles'!H36+'Trip to Vehicles'!U36</f>
        <v>17439.036000000004</v>
      </c>
      <c r="H36" s="13">
        <f>'Trip to Vehicles'!I36+'Trip to Vehicles'!V36</f>
        <v>4.4460000000000006</v>
      </c>
      <c r="I36" s="13">
        <f>'Trip to Vehicles'!J36+'Trip to Vehicles'!W36</f>
        <v>3.1349999999999998</v>
      </c>
      <c r="J36" s="13">
        <f>'Trip to Vehicles'!K36+'Trip to Vehicles'!X36</f>
        <v>5064.6210000000001</v>
      </c>
      <c r="K36" s="13">
        <f>'Trip to Vehicles'!L36+'Trip to Vehicles'!Y36</f>
        <v>2.4510000000000001</v>
      </c>
      <c r="L36" s="13">
        <f>'Trip to Vehicles'!M36+'Trip to Vehicles'!Z36</f>
        <v>0.34200000000000003</v>
      </c>
      <c r="M36" s="20">
        <f>'Trip to Vehicles'!N36+'Trip to Vehicles'!AA36</f>
        <v>0.114</v>
      </c>
    </row>
    <row r="37" spans="2:15" x14ac:dyDescent="0.3">
      <c r="B37" s="18">
        <v>6</v>
      </c>
      <c r="C37" s="13">
        <f>'Trip to Vehicles'!D37+'Trip to Vehicles'!Q37</f>
        <v>1177.278</v>
      </c>
      <c r="D37" s="13">
        <f>'Trip to Vehicles'!E37+'Trip to Vehicles'!R37</f>
        <v>1190.9580000000001</v>
      </c>
      <c r="E37" s="13">
        <f>'Trip to Vehicles'!F37+'Trip to Vehicles'!S37</f>
        <v>0.17100000000000001</v>
      </c>
      <c r="F37" s="13">
        <f>'Trip to Vehicles'!G37+'Trip to Vehicles'!T37</f>
        <v>898.8900000000001</v>
      </c>
      <c r="G37" s="13">
        <f>'Trip to Vehicles'!H37+'Trip to Vehicles'!U37</f>
        <v>4.4460000000000006</v>
      </c>
      <c r="H37" s="13">
        <f>'Trip to Vehicles'!I37+'Trip to Vehicles'!V37</f>
        <v>563399.62800000003</v>
      </c>
      <c r="I37" s="13">
        <f>'Trip to Vehicles'!J37+'Trip to Vehicles'!W37</f>
        <v>14883.099000000002</v>
      </c>
      <c r="J37" s="13">
        <f>'Trip to Vehicles'!K37+'Trip to Vehicles'!X37</f>
        <v>59.622</v>
      </c>
      <c r="K37" s="13">
        <f>'Trip to Vehicles'!L37+'Trip to Vehicles'!Y37</f>
        <v>144.89400000000001</v>
      </c>
      <c r="L37" s="13">
        <f>'Trip to Vehicles'!M37+'Trip to Vehicles'!Z37</f>
        <v>0.34200000000000003</v>
      </c>
      <c r="M37" s="20">
        <f>'Trip to Vehicles'!N37+'Trip to Vehicles'!AA37</f>
        <v>0.96900000000000008</v>
      </c>
    </row>
    <row r="38" spans="2:15" x14ac:dyDescent="0.3">
      <c r="B38" s="18">
        <v>7</v>
      </c>
      <c r="C38" s="13">
        <f>'Trip to Vehicles'!D38+'Trip to Vehicles'!Q38</f>
        <v>6.0990000000000002</v>
      </c>
      <c r="D38" s="13">
        <f>'Trip to Vehicles'!E38+'Trip to Vehicles'!R38</f>
        <v>357.33300000000003</v>
      </c>
      <c r="E38" s="13">
        <f>'Trip to Vehicles'!F38+'Trip to Vehicles'!S38</f>
        <v>0.22800000000000001</v>
      </c>
      <c r="F38" s="13">
        <f>'Trip to Vehicles'!G38+'Trip to Vehicles'!T38</f>
        <v>136318.80600000001</v>
      </c>
      <c r="G38" s="13">
        <f>'Trip to Vehicles'!H38+'Trip to Vehicles'!U38</f>
        <v>3.1349999999999998</v>
      </c>
      <c r="H38" s="13">
        <f>'Trip to Vehicles'!I38+'Trip to Vehicles'!V38</f>
        <v>14883.099000000002</v>
      </c>
      <c r="I38" s="13">
        <f>'Trip to Vehicles'!J38+'Trip to Vehicles'!W38</f>
        <v>59573.892000000007</v>
      </c>
      <c r="J38" s="13">
        <f>'Trip to Vehicles'!K38+'Trip to Vehicles'!X38</f>
        <v>1.8810000000000002</v>
      </c>
      <c r="K38" s="13">
        <f>'Trip to Vehicles'!L38+'Trip to Vehicles'!Y38</f>
        <v>4.5600000000000005</v>
      </c>
      <c r="L38" s="13">
        <f>'Trip to Vehicles'!M38+'Trip to Vehicles'!Z38</f>
        <v>0.34200000000000003</v>
      </c>
      <c r="M38" s="20">
        <f>'Trip to Vehicles'!N38+'Trip to Vehicles'!AA38</f>
        <v>5.7000000000000002E-2</v>
      </c>
    </row>
    <row r="39" spans="2:15" x14ac:dyDescent="0.3">
      <c r="B39" s="18">
        <v>8</v>
      </c>
      <c r="C39" s="13">
        <f>'Trip to Vehicles'!D39+'Trip to Vehicles'!Q39</f>
        <v>5831.442</v>
      </c>
      <c r="D39" s="13">
        <f>'Trip to Vehicles'!E39+'Trip to Vehicles'!R39</f>
        <v>61541.931000000004</v>
      </c>
      <c r="E39" s="13">
        <f>'Trip to Vehicles'!F39+'Trip to Vehicles'!S39</f>
        <v>12389.349000000002</v>
      </c>
      <c r="F39" s="13">
        <f>'Trip to Vehicles'!G39+'Trip to Vehicles'!T39</f>
        <v>352.31700000000001</v>
      </c>
      <c r="G39" s="13">
        <f>'Trip to Vehicles'!H39+'Trip to Vehicles'!U39</f>
        <v>5064.6210000000001</v>
      </c>
      <c r="H39" s="13">
        <f>'Trip to Vehicles'!I39+'Trip to Vehicles'!V39</f>
        <v>59.622</v>
      </c>
      <c r="I39" s="13">
        <f>'Trip to Vehicles'!J39+'Trip to Vehicles'!W39</f>
        <v>1.8810000000000002</v>
      </c>
      <c r="J39" s="13">
        <f>'Trip to Vehicles'!K39+'Trip to Vehicles'!X39</f>
        <v>367369.21800000005</v>
      </c>
      <c r="K39" s="13">
        <f>'Trip to Vehicles'!L39+'Trip to Vehicles'!Y39</f>
        <v>4521.4110000000001</v>
      </c>
      <c r="L39" s="13">
        <f>'Trip to Vehicles'!M39+'Trip to Vehicles'!Z39</f>
        <v>0.22800000000000001</v>
      </c>
      <c r="M39" s="20">
        <f>'Trip to Vehicles'!N39+'Trip to Vehicles'!AA39</f>
        <v>18.696000000000002</v>
      </c>
    </row>
    <row r="40" spans="2:15" ht="15" thickBot="1" x14ac:dyDescent="0.35">
      <c r="B40" s="18">
        <v>9</v>
      </c>
      <c r="C40" s="13">
        <f>'Trip to Vehicles'!D40+'Trip to Vehicles'!Q40</f>
        <v>6174.6390000000001</v>
      </c>
      <c r="D40" s="13">
        <f>'Trip to Vehicles'!E40+'Trip to Vehicles'!R40</f>
        <v>7391.4180000000006</v>
      </c>
      <c r="E40" s="13">
        <f>'Trip to Vehicles'!F40+'Trip to Vehicles'!S40</f>
        <v>54.207000000000008</v>
      </c>
      <c r="F40" s="13">
        <f>'Trip to Vehicles'!G40+'Trip to Vehicles'!T40</f>
        <v>137.76900000000001</v>
      </c>
      <c r="G40" s="13">
        <f>'Trip to Vehicles'!H40+'Trip to Vehicles'!U40</f>
        <v>2.4510000000000001</v>
      </c>
      <c r="H40" s="13">
        <f>'Trip to Vehicles'!I40+'Trip to Vehicles'!V40</f>
        <v>144.89400000000001</v>
      </c>
      <c r="I40" s="13">
        <f>'Trip to Vehicles'!J40+'Trip to Vehicles'!W40</f>
        <v>4.5600000000000005</v>
      </c>
      <c r="J40" s="13">
        <f>'Trip to Vehicles'!K40+'Trip to Vehicles'!X40</f>
        <v>4521.4110000000001</v>
      </c>
      <c r="K40" s="13">
        <f>'Trip to Vehicles'!L40+'Trip to Vehicles'!Y40</f>
        <v>57.912000000000006</v>
      </c>
      <c r="L40" s="13">
        <f>'Trip to Vehicles'!M40+'Trip to Vehicles'!Z40</f>
        <v>6889.8750000000009</v>
      </c>
      <c r="M40" s="20">
        <f>'Trip to Vehicles'!N40+'Trip to Vehicles'!AA40</f>
        <v>58704.756000000008</v>
      </c>
    </row>
    <row r="41" spans="2:15" x14ac:dyDescent="0.3">
      <c r="B41" s="18">
        <v>10</v>
      </c>
      <c r="C41" s="13">
        <f>'Trip to Vehicles'!D41+'Trip to Vehicles'!Q41</f>
        <v>27.702000000000002</v>
      </c>
      <c r="D41" s="13">
        <f>'Trip to Vehicles'!E41+'Trip to Vehicles'!R41</f>
        <v>2.85</v>
      </c>
      <c r="E41" s="13">
        <f>'Trip to Vehicles'!F41+'Trip to Vehicles'!S41</f>
        <v>0.34200000000000003</v>
      </c>
      <c r="F41" s="13">
        <f>'Trip to Vehicles'!G41+'Trip to Vehicles'!T41</f>
        <v>0.34200000000000003</v>
      </c>
      <c r="G41" s="13">
        <f>'Trip to Vehicles'!H41+'Trip to Vehicles'!U41</f>
        <v>0.34200000000000003</v>
      </c>
      <c r="H41" s="13">
        <f>'Trip to Vehicles'!I41+'Trip to Vehicles'!V41</f>
        <v>0.34200000000000003</v>
      </c>
      <c r="I41" s="13">
        <f>'Trip to Vehicles'!J41+'Trip to Vehicles'!W41</f>
        <v>0.34200000000000003</v>
      </c>
      <c r="J41" s="13">
        <f>'Trip to Vehicles'!K41+'Trip to Vehicles'!X41</f>
        <v>0.22800000000000001</v>
      </c>
      <c r="K41" s="13">
        <f>'Trip to Vehicles'!L41+'Trip to Vehicles'!Y41</f>
        <v>6889.8750000000009</v>
      </c>
      <c r="L41" s="13">
        <f>'Trip to Vehicles'!M41+'Trip to Vehicles'!Z41</f>
        <v>85815.552000000011</v>
      </c>
      <c r="M41" s="20">
        <f>'Trip to Vehicles'!N41+'Trip to Vehicles'!AA41</f>
        <v>1709.1450000000002</v>
      </c>
      <c r="O41" s="23" t="s">
        <v>28</v>
      </c>
    </row>
    <row r="42" spans="2:15" ht="15" thickBot="1" x14ac:dyDescent="0.35">
      <c r="B42" s="19">
        <v>11</v>
      </c>
      <c r="C42" s="21">
        <f>'Trip to Vehicles'!D42+'Trip to Vehicles'!Q42</f>
        <v>7200.0120000000006</v>
      </c>
      <c r="D42" s="21">
        <f>'Trip to Vehicles'!E42+'Trip to Vehicles'!R42</f>
        <v>14.022</v>
      </c>
      <c r="E42" s="21">
        <f>'Trip to Vehicles'!F42+'Trip to Vehicles'!S42</f>
        <v>0.22800000000000001</v>
      </c>
      <c r="F42" s="21">
        <f>'Trip to Vehicles'!G42+'Trip to Vehicles'!T42</f>
        <v>0.39900000000000002</v>
      </c>
      <c r="G42" s="21">
        <f>'Trip to Vehicles'!H42+'Trip to Vehicles'!U42</f>
        <v>0.114</v>
      </c>
      <c r="H42" s="21">
        <f>'Trip to Vehicles'!I42+'Trip to Vehicles'!V42</f>
        <v>0.96900000000000008</v>
      </c>
      <c r="I42" s="21">
        <f>'Trip to Vehicles'!J42+'Trip to Vehicles'!W42</f>
        <v>5.7000000000000002E-2</v>
      </c>
      <c r="J42" s="21">
        <f>'Trip to Vehicles'!K42+'Trip to Vehicles'!X42</f>
        <v>18.696000000000002</v>
      </c>
      <c r="K42" s="21">
        <f>'Trip to Vehicles'!L42+'Trip to Vehicles'!Y42</f>
        <v>58704.756000000008</v>
      </c>
      <c r="L42" s="21">
        <f>'Trip to Vehicles'!M42+'Trip to Vehicles'!Z42</f>
        <v>1709.1450000000002</v>
      </c>
      <c r="M42" s="22">
        <f>'Trip to Vehicles'!N42+'Trip to Vehicles'!AA42</f>
        <v>40615.806000000004</v>
      </c>
      <c r="O42" s="24">
        <f>SUM(C32:M42)</f>
        <v>7507542.9600000074</v>
      </c>
    </row>
    <row r="43" spans="2:15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5" ht="15" thickBot="1" x14ac:dyDescent="0.3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5" ht="15" thickBot="1" x14ac:dyDescent="0.35">
      <c r="B45" t="s">
        <v>15</v>
      </c>
      <c r="C45" s="36" t="s">
        <v>31</v>
      </c>
      <c r="D45" s="37" t="s">
        <v>32</v>
      </c>
      <c r="E45" s="37" t="s">
        <v>33</v>
      </c>
      <c r="F45" s="37" t="s">
        <v>34</v>
      </c>
      <c r="G45" s="37" t="s">
        <v>35</v>
      </c>
      <c r="H45" s="37" t="s">
        <v>36</v>
      </c>
      <c r="I45" s="37" t="s">
        <v>37</v>
      </c>
      <c r="J45" s="37" t="s">
        <v>38</v>
      </c>
      <c r="K45" s="37" t="s">
        <v>36</v>
      </c>
      <c r="L45" s="37" t="s">
        <v>39</v>
      </c>
      <c r="M45" s="37" t="s">
        <v>40</v>
      </c>
    </row>
    <row r="46" spans="2:15" ht="15" thickBot="1" x14ac:dyDescent="0.35">
      <c r="B46" s="38" t="s">
        <v>31</v>
      </c>
      <c r="C46" s="42">
        <f>'Trip to Vehicles'!D46+'Trip to Vehicles'!Q46</f>
        <v>3417466.6766666668</v>
      </c>
      <c r="D46" s="42">
        <f>'Trip to Vehicles'!E46+'Trip to Vehicles'!R46</f>
        <v>18427.702500000003</v>
      </c>
      <c r="E46" s="42">
        <f>'Trip to Vehicles'!F46+'Trip to Vehicles'!S46</f>
        <v>39.299500000000009</v>
      </c>
      <c r="F46" s="42">
        <f>'Trip to Vehicles'!G46+'Trip to Vehicles'!T46</f>
        <v>221.90658333333334</v>
      </c>
      <c r="G46" s="42">
        <f>'Trip to Vehicles'!H46+'Trip to Vehicles'!U46</f>
        <v>111.08800000000001</v>
      </c>
      <c r="H46" s="42">
        <f>'Trip to Vehicles'!I46+'Trip to Vehicles'!V46</f>
        <v>277.4373333333333</v>
      </c>
      <c r="I46" s="42">
        <f>'Trip to Vehicles'!J46+'Trip to Vehicles'!W46</f>
        <v>3.5819166666666664</v>
      </c>
      <c r="J46" s="42">
        <f>'Trip to Vehicles'!K46+'Trip to Vehicles'!X46</f>
        <v>7421.8991666666661</v>
      </c>
      <c r="K46" s="42">
        <f>'Trip to Vehicles'!L46+'Trip to Vehicles'!Y46</f>
        <v>8098.3072499999998</v>
      </c>
      <c r="L46" s="42">
        <f>'Trip to Vehicles'!M46+'Trip to Vehicles'!Z46</f>
        <v>36.490499999999997</v>
      </c>
      <c r="M46" s="43">
        <f>'Trip to Vehicles'!N46+'Trip to Vehicles'!AA46</f>
        <v>9345.7196666666678</v>
      </c>
    </row>
    <row r="47" spans="2:15" x14ac:dyDescent="0.3">
      <c r="B47" s="39" t="s">
        <v>32</v>
      </c>
      <c r="C47" s="42">
        <f>'Trip to Vehicles'!D47+'Trip to Vehicles'!Q47</f>
        <v>65476.067500000005</v>
      </c>
      <c r="D47" s="42">
        <f>'Trip to Vehicles'!E47+'Trip to Vehicles'!R47</f>
        <v>547952.60166666668</v>
      </c>
      <c r="E47" s="42">
        <f>'Trip to Vehicles'!F47+'Trip to Vehicles'!S47</f>
        <v>2857.1328333333336</v>
      </c>
      <c r="F47" s="42">
        <f>'Trip to Vehicles'!G47+'Trip to Vehicles'!T47</f>
        <v>114812.08916666667</v>
      </c>
      <c r="G47" s="42">
        <f>'Trip to Vehicles'!H47+'Trip to Vehicles'!U47</f>
        <v>7075.3542499999994</v>
      </c>
      <c r="H47" s="42">
        <f>'Trip to Vehicles'!I47+'Trip to Vehicles'!V47</f>
        <v>329.71300000000002</v>
      </c>
      <c r="I47" s="42">
        <f>'Trip to Vehicles'!J47+'Trip to Vehicles'!W47</f>
        <v>413.68708333333336</v>
      </c>
      <c r="J47" s="42">
        <f>'Trip to Vehicles'!K47+'Trip to Vehicles'!X47</f>
        <v>80361.17491666667</v>
      </c>
      <c r="K47" s="42">
        <f>'Trip to Vehicles'!L47+'Trip to Vehicles'!Y47</f>
        <v>9731.9660000000003</v>
      </c>
      <c r="L47" s="42">
        <f>'Trip to Vehicles'!M47+'Trip to Vehicles'!Z47</f>
        <v>3.5686666666666671</v>
      </c>
      <c r="M47" s="43">
        <f>'Trip to Vehicles'!N47+'Trip to Vehicles'!AA47</f>
        <v>18.285</v>
      </c>
    </row>
    <row r="48" spans="2:15" x14ac:dyDescent="0.3">
      <c r="B48" s="40" t="s">
        <v>33</v>
      </c>
      <c r="C48" s="42">
        <f>'Trip to Vehicles'!D48+'Trip to Vehicles'!Q48</f>
        <v>14.937166666666666</v>
      </c>
      <c r="D48" s="42">
        <f>'Trip to Vehicles'!E48+'Trip to Vehicles'!R48</f>
        <v>544.93716666666671</v>
      </c>
      <c r="E48" s="42">
        <f>'Trip to Vehicles'!F48+'Trip to Vehicles'!S48</f>
        <v>17767.72</v>
      </c>
      <c r="F48" s="42">
        <f>'Trip to Vehicles'!G48+'Trip to Vehicles'!T48</f>
        <v>64.09908333333334</v>
      </c>
      <c r="G48" s="42">
        <f>'Trip to Vehicles'!H48+'Trip to Vehicles'!U48</f>
        <v>33230.001833333336</v>
      </c>
      <c r="H48" s="42">
        <f>'Trip to Vehicles'!I48+'Trip to Vehicles'!V48</f>
        <v>3.9750000000000001E-2</v>
      </c>
      <c r="I48" s="42">
        <f>'Trip to Vehicles'!J48+'Trip to Vehicles'!W48</f>
        <v>0.23850000000000002</v>
      </c>
      <c r="J48" s="42">
        <f>'Trip to Vehicles'!K48+'Trip to Vehicles'!X48</f>
        <v>12441.94875</v>
      </c>
      <c r="K48" s="42">
        <f>'Trip to Vehicles'!L48+'Trip to Vehicles'!Y48</f>
        <v>71.21875</v>
      </c>
      <c r="L48" s="42">
        <f>'Trip to Vehicles'!M48+'Trip to Vehicles'!Z48</f>
        <v>0.26500000000000001</v>
      </c>
      <c r="M48" s="43">
        <f>'Trip to Vehicles'!N48+'Trip to Vehicles'!AA48</f>
        <v>0.11483333333333334</v>
      </c>
    </row>
    <row r="49" spans="2:15" x14ac:dyDescent="0.3">
      <c r="B49" s="39" t="s">
        <v>34</v>
      </c>
      <c r="C49" s="42">
        <f>'Trip to Vehicles'!D49+'Trip to Vehicles'!Q49</f>
        <v>456.93508333333335</v>
      </c>
      <c r="D49" s="42">
        <f>'Trip to Vehicles'!E49+'Trip to Vehicles'!R49</f>
        <v>61198.260833333341</v>
      </c>
      <c r="E49" s="42">
        <f>'Trip to Vehicles'!F49+'Trip to Vehicles'!S49</f>
        <v>319.53258333333338</v>
      </c>
      <c r="F49" s="42">
        <f>'Trip to Vehicles'!G49+'Trip to Vehicles'!T49</f>
        <v>103550.605</v>
      </c>
      <c r="G49" s="42">
        <f>'Trip to Vehicles'!H49+'Trip to Vehicles'!U49</f>
        <v>7063.0140833333335</v>
      </c>
      <c r="H49" s="42">
        <f>'Trip to Vehicles'!I49+'Trip to Vehicles'!V49</f>
        <v>225.21466666666666</v>
      </c>
      <c r="I49" s="42">
        <f>'Trip to Vehicles'!J49+'Trip to Vehicles'!W49</f>
        <v>121651.62433333334</v>
      </c>
      <c r="J49" s="42">
        <f>'Trip to Vehicles'!K49+'Trip to Vehicles'!X49</f>
        <v>448.94091666666668</v>
      </c>
      <c r="K49" s="42">
        <f>'Trip to Vehicles'!L49+'Trip to Vehicles'!Y49</f>
        <v>181.29091666666667</v>
      </c>
      <c r="L49" s="42">
        <f>'Trip to Vehicles'!M49+'Trip to Vehicles'!Z49</f>
        <v>0.26500000000000001</v>
      </c>
      <c r="M49" s="43">
        <f>'Trip to Vehicles'!N49+'Trip to Vehicles'!AA49</f>
        <v>0.46375</v>
      </c>
    </row>
    <row r="50" spans="2:15" x14ac:dyDescent="0.3">
      <c r="B50" s="40" t="s">
        <v>35</v>
      </c>
      <c r="C50" s="42">
        <f>'Trip to Vehicles'!D50+'Trip to Vehicles'!Q50</f>
        <v>26.005333333333333</v>
      </c>
      <c r="D50" s="42">
        <f>'Trip to Vehicles'!E50+'Trip to Vehicles'!R50</f>
        <v>1288.3107499999999</v>
      </c>
      <c r="E50" s="42">
        <f>'Trip to Vehicles'!F50+'Trip to Vehicles'!S50</f>
        <v>20772.934833333336</v>
      </c>
      <c r="F50" s="42">
        <f>'Trip to Vehicles'!G50+'Trip to Vehicles'!T50</f>
        <v>1434.3875833333334</v>
      </c>
      <c r="G50" s="42">
        <f>'Trip to Vehicles'!H50+'Trip to Vehicles'!U50</f>
        <v>13512.703333333335</v>
      </c>
      <c r="H50" s="42">
        <f>'Trip to Vehicles'!I50+'Trip to Vehicles'!V50</f>
        <v>1.2189999999999999</v>
      </c>
      <c r="I50" s="42">
        <f>'Trip to Vehicles'!J50+'Trip to Vehicles'!W50</f>
        <v>0.91425000000000001</v>
      </c>
      <c r="J50" s="42">
        <f>'Trip to Vehicles'!K50+'Trip to Vehicles'!X50</f>
        <v>3149.6619166666665</v>
      </c>
      <c r="K50" s="42">
        <f>'Trip to Vehicles'!L50+'Trip to Vehicles'!Y50</f>
        <v>2.8575833333333329</v>
      </c>
      <c r="L50" s="42">
        <f>'Trip to Vehicles'!M50+'Trip to Vehicles'!Z50</f>
        <v>0.26500000000000001</v>
      </c>
      <c r="M50" s="43">
        <f>'Trip to Vehicles'!N50+'Trip to Vehicles'!AA50</f>
        <v>8.8333333333333333E-2</v>
      </c>
    </row>
    <row r="51" spans="2:15" x14ac:dyDescent="0.3">
      <c r="B51" s="39" t="s">
        <v>36</v>
      </c>
      <c r="C51" s="42">
        <f>'Trip to Vehicles'!D51+'Trip to Vehicles'!Q51</f>
        <v>1546.9993333333332</v>
      </c>
      <c r="D51" s="42">
        <f>'Trip to Vehicles'!E51+'Trip to Vehicles'!R51</f>
        <v>1515.9236666666668</v>
      </c>
      <c r="E51" s="42">
        <f>'Trip to Vehicles'!F51+'Trip to Vehicles'!S51</f>
        <v>0.22525000000000001</v>
      </c>
      <c r="F51" s="42">
        <f>'Trip to Vehicles'!G51+'Trip to Vehicles'!T51</f>
        <v>1167.8020000000001</v>
      </c>
      <c r="G51" s="42">
        <f>'Trip to Vehicles'!H51+'Trip to Vehicles'!U51</f>
        <v>5.6709999999999994</v>
      </c>
      <c r="H51" s="42">
        <f>'Trip to Vehicles'!I51+'Trip to Vehicles'!V51</f>
        <v>436552.34333333327</v>
      </c>
      <c r="I51" s="42">
        <f>'Trip to Vehicles'!J51+'Trip to Vehicles'!W51</f>
        <v>19494.287750000003</v>
      </c>
      <c r="J51" s="42">
        <f>'Trip to Vehicles'!K51+'Trip to Vehicles'!X51</f>
        <v>78.351666666666659</v>
      </c>
      <c r="K51" s="42">
        <f>'Trip to Vehicles'!L51+'Trip to Vehicles'!Y51</f>
        <v>190.67633333333333</v>
      </c>
      <c r="L51" s="42">
        <f>'Trip to Vehicles'!M51+'Trip to Vehicles'!Z51</f>
        <v>0.26500000000000001</v>
      </c>
      <c r="M51" s="43">
        <f>'Trip to Vehicles'!N51+'Trip to Vehicles'!AA51</f>
        <v>1.2145833333333336</v>
      </c>
    </row>
    <row r="52" spans="2:15" x14ac:dyDescent="0.3">
      <c r="B52" s="40" t="s">
        <v>37</v>
      </c>
      <c r="C52" s="42">
        <f>'Trip to Vehicles'!D52+'Trip to Vehicles'!Q52</f>
        <v>5.8697500000000007</v>
      </c>
      <c r="D52" s="42">
        <f>'Trip to Vehicles'!E52+'Trip to Vehicles'!R52</f>
        <v>140.07458333333335</v>
      </c>
      <c r="E52" s="42">
        <f>'Trip to Vehicles'!F52+'Trip to Vehicles'!S52</f>
        <v>0.11483333333333334</v>
      </c>
      <c r="F52" s="42">
        <f>'Trip to Vehicles'!G52+'Trip to Vehicles'!T52</f>
        <v>89602.665666666668</v>
      </c>
      <c r="G52" s="42">
        <f>'Trip to Vehicles'!H52+'Trip to Vehicles'!U52</f>
        <v>3.9440833333333329</v>
      </c>
      <c r="H52" s="42">
        <f>'Trip to Vehicles'!I52+'Trip to Vehicles'!V52</f>
        <v>3570.1639166666669</v>
      </c>
      <c r="I52" s="42">
        <f>'Trip to Vehicles'!J52+'Trip to Vehicles'!W52</f>
        <v>46161.056666666664</v>
      </c>
      <c r="J52" s="42">
        <f>'Trip to Vehicles'!K52+'Trip to Vehicles'!X52</f>
        <v>2.1067499999999999</v>
      </c>
      <c r="K52" s="42">
        <f>'Trip to Vehicles'!L52+'Trip to Vehicles'!Y52</f>
        <v>5.8211666666666657</v>
      </c>
      <c r="L52" s="42">
        <f>'Trip to Vehicles'!M52+'Trip to Vehicles'!Z52</f>
        <v>0.26500000000000001</v>
      </c>
      <c r="M52" s="43">
        <f>'Trip to Vehicles'!N52+'Trip to Vehicles'!AA52</f>
        <v>1.325E-2</v>
      </c>
    </row>
    <row r="53" spans="2:15" x14ac:dyDescent="0.3">
      <c r="B53" s="39" t="s">
        <v>38</v>
      </c>
      <c r="C53" s="42">
        <f>'Trip to Vehicles'!D53+'Trip to Vehicles'!Q53</f>
        <v>1615.1308333333334</v>
      </c>
      <c r="D53" s="42">
        <f>'Trip to Vehicles'!E53+'Trip to Vehicles'!R53</f>
        <v>15010.823416666666</v>
      </c>
      <c r="E53" s="42">
        <f>'Trip to Vehicles'!F53+'Trip to Vehicles'!S53</f>
        <v>6757.9195833333324</v>
      </c>
      <c r="F53" s="42">
        <f>'Trip to Vehicles'!G53+'Trip to Vehicles'!T53</f>
        <v>97.047416666666678</v>
      </c>
      <c r="G53" s="42">
        <f>'Trip to Vehicles'!H53+'Trip to Vehicles'!U53</f>
        <v>4699.0197499999995</v>
      </c>
      <c r="H53" s="42">
        <f>'Trip to Vehicles'!I53+'Trip to Vehicles'!V53</f>
        <v>14.045000000000002</v>
      </c>
      <c r="I53" s="42">
        <f>'Trip to Vehicles'!J53+'Trip to Vehicles'!W53</f>
        <v>0.80824999999999991</v>
      </c>
      <c r="J53" s="42">
        <f>'Trip to Vehicles'!K53+'Trip to Vehicles'!X53</f>
        <v>284657.435</v>
      </c>
      <c r="K53" s="42">
        <f>'Trip to Vehicles'!L53+'Trip to Vehicles'!Y53</f>
        <v>5940.9334166666667</v>
      </c>
      <c r="L53" s="42">
        <f>'Trip to Vehicles'!M53+'Trip to Vehicles'!Z53</f>
        <v>0.11483333333333334</v>
      </c>
      <c r="M53" s="43">
        <f>'Trip to Vehicles'!N53+'Trip to Vehicles'!AA53</f>
        <v>21.783000000000001</v>
      </c>
    </row>
    <row r="54" spans="2:15" ht="15" thickBot="1" x14ac:dyDescent="0.35">
      <c r="B54" s="40" t="s">
        <v>36</v>
      </c>
      <c r="C54" s="42">
        <f>'Trip to Vehicles'!D54+'Trip to Vehicles'!Q54</f>
        <v>1470.5777499999999</v>
      </c>
      <c r="D54" s="42">
        <f>'Trip to Vehicles'!E54+'Trip to Vehicles'!R54</f>
        <v>1722.5706666666667</v>
      </c>
      <c r="E54" s="42">
        <f>'Trip to Vehicles'!F54+'Trip to Vehicles'!S54</f>
        <v>12.786250000000001</v>
      </c>
      <c r="F54" s="42">
        <f>'Trip to Vehicles'!G54+'Trip to Vehicles'!T54</f>
        <v>32.210749999999997</v>
      </c>
      <c r="G54" s="42">
        <f>'Trip to Vehicles'!H54+'Trip to Vehicles'!U54</f>
        <v>0.94074999999999998</v>
      </c>
      <c r="H54" s="42">
        <f>'Trip to Vehicles'!I54+'Trip to Vehicles'!V54</f>
        <v>33.867000000000004</v>
      </c>
      <c r="I54" s="42">
        <f>'Trip to Vehicles'!J54+'Trip to Vehicles'!W54</f>
        <v>1.2454999999999998</v>
      </c>
      <c r="J54" s="42">
        <f>'Trip to Vehicles'!K54+'Trip to Vehicles'!X54</f>
        <v>1065.9315833333333</v>
      </c>
      <c r="K54" s="42">
        <f>'Trip to Vehicles'!L54+'Trip to Vehicles'!Y54</f>
        <v>44.873333333333335</v>
      </c>
      <c r="L54" s="42">
        <f>'Trip to Vehicles'!M54+'Trip to Vehicles'!Z54</f>
        <v>8491.1255833333325</v>
      </c>
      <c r="M54" s="43">
        <f>'Trip to Vehicles'!N54+'Trip to Vehicles'!AA54</f>
        <v>53943.064333333336</v>
      </c>
    </row>
    <row r="55" spans="2:15" x14ac:dyDescent="0.3">
      <c r="B55" s="39" t="s">
        <v>39</v>
      </c>
      <c r="C55" s="42">
        <f>'Trip to Vehicles'!D55+'Trip to Vehicles'!Q55</f>
        <v>6.4394999999999998</v>
      </c>
      <c r="D55" s="42">
        <f>'Trip to Vehicles'!E55+'Trip to Vehicles'!R55</f>
        <v>0.84799999999999986</v>
      </c>
      <c r="E55" s="42">
        <f>'Trip to Vehicles'!F55+'Trip to Vehicles'!S55</f>
        <v>0.26500000000000001</v>
      </c>
      <c r="F55" s="42">
        <f>'Trip to Vehicles'!G55+'Trip to Vehicles'!T55</f>
        <v>0.26500000000000001</v>
      </c>
      <c r="G55" s="42">
        <f>'Trip to Vehicles'!H55+'Trip to Vehicles'!U55</f>
        <v>0.26500000000000001</v>
      </c>
      <c r="H55" s="42">
        <f>'Trip to Vehicles'!I55+'Trip to Vehicles'!V55</f>
        <v>0.26500000000000001</v>
      </c>
      <c r="I55" s="42">
        <f>'Trip to Vehicles'!J55+'Trip to Vehicles'!W55</f>
        <v>0.26500000000000001</v>
      </c>
      <c r="J55" s="42">
        <f>'Trip to Vehicles'!K55+'Trip to Vehicles'!X55</f>
        <v>0.23850000000000002</v>
      </c>
      <c r="K55" s="42">
        <f>'Trip to Vehicles'!L55+'Trip to Vehicles'!Y55</f>
        <v>2186.1660833333331</v>
      </c>
      <c r="L55" s="42">
        <f>'Trip to Vehicles'!M55+'Trip to Vehicles'!Z55</f>
        <v>66494.506666666668</v>
      </c>
      <c r="M55" s="43">
        <f>'Trip to Vehicles'!N55+'Trip to Vehicles'!AA55</f>
        <v>564.62225000000001</v>
      </c>
      <c r="O55" s="23" t="s">
        <v>28</v>
      </c>
    </row>
    <row r="56" spans="2:15" ht="15" thickBot="1" x14ac:dyDescent="0.35">
      <c r="B56" s="41" t="s">
        <v>40</v>
      </c>
      <c r="C56" s="44">
        <f>'Trip to Vehicles'!D56+'Trip to Vehicles'!Q56</f>
        <v>1812.1936666666668</v>
      </c>
      <c r="D56" s="44">
        <f>'Trip to Vehicles'!E56+'Trip to Vehicles'!R56</f>
        <v>3.4449999999999998</v>
      </c>
      <c r="E56" s="44">
        <f>'Trip to Vehicles'!F56+'Trip to Vehicles'!S56</f>
        <v>0.23850000000000002</v>
      </c>
      <c r="F56" s="44">
        <f>'Trip to Vehicles'!G56+'Trip to Vehicles'!T56</f>
        <v>0.15458333333333335</v>
      </c>
      <c r="G56" s="44">
        <f>'Trip to Vehicles'!H56+'Trip to Vehicles'!U56</f>
        <v>8.8333333333333333E-2</v>
      </c>
      <c r="H56" s="44">
        <f>'Trip to Vehicles'!I56+'Trip to Vehicles'!V56</f>
        <v>0.28708333333333336</v>
      </c>
      <c r="I56" s="44">
        <f>'Trip to Vehicles'!J56+'Trip to Vehicles'!W56</f>
        <v>7.5083333333333335E-2</v>
      </c>
      <c r="J56" s="44">
        <f>'Trip to Vehicles'!K56+'Trip to Vehicles'!X56</f>
        <v>7.1903333333333332</v>
      </c>
      <c r="K56" s="44">
        <f>'Trip to Vehicles'!L56+'Trip to Vehicles'!Y56</f>
        <v>37032.142333333337</v>
      </c>
      <c r="L56" s="44">
        <f>'Trip to Vehicles'!M56+'Trip to Vehicles'!Z56</f>
        <v>2084.0527500000003</v>
      </c>
      <c r="M56" s="45">
        <f>'Trip to Vehicles'!N56+'Trip to Vehicles'!AA56</f>
        <v>31471.311666666668</v>
      </c>
      <c r="O56" s="24">
        <f>SUM(C46:M56)</f>
        <v>5817248.1999999974</v>
      </c>
    </row>
  </sheetData>
  <mergeCells count="1"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All-Trips</vt:lpstr>
      <vt:lpstr>Factoring table</vt:lpstr>
      <vt:lpstr>Modes</vt:lpstr>
      <vt:lpstr>time period</vt:lpstr>
      <vt:lpstr>SOV-Direction</vt:lpstr>
      <vt:lpstr>HOV_Direction</vt:lpstr>
      <vt:lpstr>Transit_Direction</vt:lpstr>
      <vt:lpstr>Trip to Vehicles</vt:lpstr>
      <vt:lpstr>OD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2020-04-03T08:34:14Z</dcterms:created>
  <dcterms:modified xsi:type="dcterms:W3CDTF">2020-04-08T02:00:17Z</dcterms:modified>
</cp:coreProperties>
</file>