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\Desktop\gritsbotx\gritsbotx\componentList\"/>
    </mc:Choice>
  </mc:AlternateContent>
  <xr:revisionPtr revIDLastSave="0" documentId="13_ncr:1_{208378A4-31DE-4D76-A833-3FDBAE81500A}" xr6:coauthVersionLast="38" xr6:coauthVersionMax="38" xr10:uidLastSave="{00000000-0000-0000-0000-000000000000}"/>
  <bookViews>
    <workbookView xWindow="0" yWindow="0" windowWidth="16380" windowHeight="8190" tabRatio="993" activeTab="1" xr2:uid="{00000000-000D-0000-FFFF-FFFF00000000}"/>
  </bookViews>
  <sheets>
    <sheet name="Single Hat" sheetId="1" r:id="rId1"/>
    <sheet name="Multiple Hats" sheetId="2" r:id="rId2"/>
  </sheets>
  <calcPr calcId="1790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8" i="1" l="1"/>
  <c r="D8" i="1" s="1"/>
  <c r="C7" i="1"/>
  <c r="F9" i="2"/>
  <c r="E9" i="2"/>
  <c r="C9" i="2"/>
  <c r="B9" i="2"/>
  <c r="A9" i="2"/>
  <c r="D9" i="2" l="1"/>
  <c r="B6" i="1" l="1"/>
  <c r="C6" i="1"/>
  <c r="C7" i="2" s="1"/>
  <c r="C5" i="1"/>
  <c r="D5" i="1" s="1"/>
  <c r="C4" i="1"/>
  <c r="D4" i="1" s="1"/>
  <c r="C3" i="1"/>
  <c r="B3" i="1"/>
  <c r="D3" i="1" s="1"/>
  <c r="D2" i="1"/>
  <c r="F8" i="2"/>
  <c r="E8" i="2"/>
  <c r="A8" i="2"/>
  <c r="F7" i="2"/>
  <c r="E7" i="2"/>
  <c r="A7" i="2"/>
  <c r="F6" i="2"/>
  <c r="E6" i="2"/>
  <c r="C6" i="2"/>
  <c r="B6" i="2"/>
  <c r="A6" i="2"/>
  <c r="F5" i="2"/>
  <c r="E5" i="2"/>
  <c r="C5" i="2"/>
  <c r="B5" i="2"/>
  <c r="A5" i="2"/>
  <c r="F4" i="2"/>
  <c r="E4" i="2"/>
  <c r="C4" i="2"/>
  <c r="B4" i="2"/>
  <c r="A4" i="2"/>
  <c r="F3" i="2"/>
  <c r="E3" i="2"/>
  <c r="C3" i="2"/>
  <c r="B3" i="2"/>
  <c r="A3" i="2"/>
  <c r="C8" i="2"/>
  <c r="B8" i="2"/>
  <c r="D6" i="2" l="1"/>
  <c r="D6" i="1"/>
  <c r="D9" i="1" s="1"/>
  <c r="D4" i="2"/>
  <c r="D8" i="2"/>
  <c r="D3" i="2"/>
  <c r="D5" i="2"/>
  <c r="B7" i="2"/>
  <c r="D7" i="2" s="1"/>
  <c r="D10" i="2" l="1"/>
</calcChain>
</file>

<file path=xl/sharedStrings.xml><?xml version="1.0" encoding="utf-8"?>
<sst xmlns="http://schemas.openxmlformats.org/spreadsheetml/2006/main" count="37" uniqueCount="28">
  <si>
    <t>Item</t>
  </si>
  <si>
    <t>Price Per Item</t>
  </si>
  <si>
    <t>Number Needed</t>
  </si>
  <si>
    <t>Total Price</t>
  </si>
  <si>
    <t>Order Link</t>
  </si>
  <si>
    <t>Description</t>
  </si>
  <si>
    <t>1/2’’ 4-40 Screws</t>
  </si>
  <si>
    <t>https://www.mcmaster.com/90272A110</t>
  </si>
  <si>
    <t>3/16’’ Aluminum F-F Threaded Hex Standoff</t>
  </si>
  <si>
    <t>https://www.mcmaster.com/91780A523</t>
  </si>
  <si>
    <t>24’’ x 24’’ - 1/16’’ Thick Clear Acrylic Sheet</t>
  </si>
  <si>
    <t xml:space="preserve">http://a.co/d/isk6QyS </t>
  </si>
  <si>
    <t>Acrylic sheet to be laser cut for battery holder and charging plate.</t>
  </si>
  <si>
    <t>Total</t>
  </si>
  <si>
    <t>Number of Robots Required</t>
  </si>
  <si>
    <t>Order Location Color</t>
  </si>
  <si>
    <t>https://www.mcmaster.com/90272A113</t>
  </si>
  <si>
    <t>3/4’’ 4-40 Screws</t>
  </si>
  <si>
    <t>Aluminum stand off for spacing tracking hat from top plate.</t>
  </si>
  <si>
    <t>Attaching hat to robot and marker holder. Screws come in 100 pack bags</t>
  </si>
  <si>
    <t>Pearl marker holder.</t>
  </si>
  <si>
    <t>1’’ 4-40 Screws</t>
  </si>
  <si>
    <t>https://www.mcmaster.com/90272A115</t>
  </si>
  <si>
    <t>1 1/4’’ 4-40 Screws</t>
  </si>
  <si>
    <t>https://www.mcmaster.com/90272A117</t>
  </si>
  <si>
    <t>4-40 Metal Lock Nut</t>
  </si>
  <si>
    <t>https://www.mcmaster.com/90631A005</t>
  </si>
  <si>
    <t>Lock nuts to secure pearl marker holders.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</si>
</sst>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9">
    <font>
      <sz val="10"/>
      <name val="Arial"/>
      <family val="2"/>
      <charset val="1"/>
    </font>
    <font>
      <b/>
      <sz val="24"/>
      <name val="Ubuntu"/>
      <charset val="1"/>
    </font>
    <font>
      <sz val="12"/>
      <name val="Ubuntu"/>
      <charset val="1"/>
    </font>
    <font>
      <u/>
      <sz val="14"/>
      <color rgb="FF0563C1"/>
      <name val="Arial"/>
      <family val="2"/>
      <charset val="1"/>
    </font>
    <font>
      <u/>
      <sz val="10"/>
      <color rgb="FF0563C1"/>
      <name val="Arial"/>
      <family val="2"/>
      <charset val="1"/>
    </font>
    <font>
      <sz val="12"/>
      <color rgb="FF0000FF"/>
      <name val="Ubuntu"/>
      <charset val="1"/>
    </font>
    <font>
      <sz val="14"/>
      <name val="Ubuntu"/>
      <charset val="1"/>
    </font>
    <font>
      <sz val="36"/>
      <name val="Arial"/>
      <family val="2"/>
      <charset val="1"/>
    </font>
    <font>
      <sz val="24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  <fill>
      <patternFill patternType="solid">
        <fgColor rgb="FFFFFF00"/>
        <bgColor rgb="FFFF6600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4" fillId="0" borderId="0" applyBorder="0" applyProtection="0"/>
  </cellStyleXfs>
  <cellXfs count="21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wrapText="1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2" fillId="0" borderId="1" xfId="0" applyFont="1" applyBorder="1"/>
    <xf numFmtId="164" fontId="2" fillId="0" borderId="1" xfId="0" applyNumberFormat="1" applyFont="1" applyBorder="1"/>
    <xf numFmtId="0" fontId="3" fillId="0" borderId="1" xfId="1" applyFont="1" applyBorder="1" applyAlignment="1" applyProtection="1"/>
    <xf numFmtId="0" fontId="2" fillId="0" borderId="1" xfId="0" applyFont="1" applyBorder="1" applyAlignment="1">
      <alignment wrapText="1"/>
    </xf>
    <xf numFmtId="0" fontId="0" fillId="2" borderId="0" xfId="0" applyFill="1"/>
    <xf numFmtId="0" fontId="5" fillId="0" borderId="1" xfId="0" applyFont="1" applyBorder="1"/>
    <xf numFmtId="0" fontId="6" fillId="0" borderId="1" xfId="0" applyFont="1" applyBorder="1"/>
    <xf numFmtId="0" fontId="7" fillId="0" borderId="0" xfId="0" applyFont="1"/>
    <xf numFmtId="0" fontId="8" fillId="0" borderId="1" xfId="0" applyFont="1" applyBorder="1"/>
    <xf numFmtId="164" fontId="8" fillId="0" borderId="1" xfId="0" applyNumberFormat="1" applyFont="1" applyBorder="1"/>
    <xf numFmtId="0" fontId="8" fillId="0" borderId="1" xfId="0" applyFont="1" applyBorder="1" applyAlignment="1">
      <alignment wrapText="1"/>
    </xf>
    <xf numFmtId="0" fontId="8" fillId="0" borderId="0" xfId="0" applyFont="1"/>
    <xf numFmtId="0" fontId="3" fillId="0" borderId="1" xfId="1" applyFont="1" applyBorder="1" applyProtection="1"/>
    <xf numFmtId="0" fontId="0" fillId="3" borderId="0" xfId="0" applyFill="1"/>
  </cellXfs>
  <cellStyles count="2">
    <cellStyle name="Hyperlink" xfId="1" builtinId="8"/>
    <cellStyle name="Normal" xfId="0" builtinId="0"/>
  </cellStyles>
  <dxfs count="5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CC00CC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mcmaster.com/93505A466" TargetMode="External"/><Relationship Id="rId7" Type="http://schemas.openxmlformats.org/officeDocument/2006/relationships/hyperlink" Target="http://a.co/d/isk6QyS" TargetMode="External"/><Relationship Id="rId2" Type="http://schemas.openxmlformats.org/officeDocument/2006/relationships/hyperlink" Target="https://www.mcmaster.com/90272A117" TargetMode="External"/><Relationship Id="rId1" Type="http://schemas.openxmlformats.org/officeDocument/2006/relationships/hyperlink" Target="https://www.mcmaster.com/90272A113" TargetMode="External"/><Relationship Id="rId6" Type="http://schemas.openxmlformats.org/officeDocument/2006/relationships/hyperlink" Target="https://www.mcmaster.com/93505A466" TargetMode="External"/><Relationship Id="rId5" Type="http://schemas.openxmlformats.org/officeDocument/2006/relationships/hyperlink" Target="https://www.mcmaster.com/90272A115" TargetMode="External"/><Relationship Id="rId4" Type="http://schemas.openxmlformats.org/officeDocument/2006/relationships/hyperlink" Target="https://www.mcmaster.com/90272A1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zoomScale="50" zoomScaleNormal="50" workbookViewId="0">
      <selection activeCell="C22" sqref="C22"/>
    </sheetView>
  </sheetViews>
  <sheetFormatPr defaultRowHeight="12.5"/>
  <cols>
    <col min="1" max="1" width="83.54296875" style="1"/>
    <col min="2" max="2" width="31.1796875" style="2"/>
    <col min="3" max="3" width="35.6328125" style="1"/>
    <col min="4" max="4" width="24.54296875" style="2"/>
    <col min="5" max="5" width="44.36328125" style="1"/>
    <col min="6" max="6" width="71.90625" style="3"/>
    <col min="7" max="1025" width="25.26953125"/>
  </cols>
  <sheetData>
    <row r="1" spans="1:7" ht="31" customHeight="1" thickTop="1" thickBot="1">
      <c r="A1" s="4" t="s">
        <v>0</v>
      </c>
      <c r="B1" s="5" t="s">
        <v>1</v>
      </c>
      <c r="C1" s="4" t="s">
        <v>2</v>
      </c>
      <c r="D1" s="5" t="s">
        <v>3</v>
      </c>
      <c r="E1" s="4" t="s">
        <v>4</v>
      </c>
      <c r="F1" s="6" t="s">
        <v>5</v>
      </c>
    </row>
    <row r="2" spans="1:7" ht="31" customHeight="1" thickTop="1" thickBot="1">
      <c r="A2" s="7" t="s">
        <v>8</v>
      </c>
      <c r="B2" s="8">
        <v>0.46</v>
      </c>
      <c r="C2" s="7">
        <v>4</v>
      </c>
      <c r="D2" s="8">
        <f>B2*C2</f>
        <v>1.84</v>
      </c>
      <c r="E2" s="9" t="s">
        <v>9</v>
      </c>
      <c r="F2" s="10" t="s">
        <v>18</v>
      </c>
      <c r="G2" s="11"/>
    </row>
    <row r="3" spans="1:7" ht="31" customHeight="1" thickTop="1" thickBot="1">
      <c r="A3" s="7" t="s">
        <v>6</v>
      </c>
      <c r="B3" s="8">
        <f>1.75</f>
        <v>1.75</v>
      </c>
      <c r="C3" s="7">
        <f>6/100</f>
        <v>0.06</v>
      </c>
      <c r="D3" s="8">
        <f t="shared" ref="D3" si="0">B3*C3</f>
        <v>0.105</v>
      </c>
      <c r="E3" s="9" t="s">
        <v>7</v>
      </c>
      <c r="F3" s="10" t="s">
        <v>19</v>
      </c>
      <c r="G3" s="11"/>
    </row>
    <row r="4" spans="1:7" ht="31" customHeight="1" thickTop="1" thickBot="1">
      <c r="A4" s="7" t="s">
        <v>17</v>
      </c>
      <c r="B4" s="8">
        <v>2.39</v>
      </c>
      <c r="C4" s="7">
        <f>2/100</f>
        <v>0.02</v>
      </c>
      <c r="D4" s="8">
        <f t="shared" ref="D4:D6" si="1">B4*C4</f>
        <v>4.7800000000000002E-2</v>
      </c>
      <c r="E4" s="19" t="s">
        <v>16</v>
      </c>
      <c r="F4" s="10" t="s">
        <v>20</v>
      </c>
      <c r="G4" s="11"/>
    </row>
    <row r="5" spans="1:7" ht="31" customHeight="1" thickTop="1" thickBot="1">
      <c r="A5" s="7" t="s">
        <v>21</v>
      </c>
      <c r="B5" s="8">
        <v>3.09</v>
      </c>
      <c r="C5" s="7">
        <f>2/100</f>
        <v>0.02</v>
      </c>
      <c r="D5" s="8">
        <f t="shared" ref="D5" si="2">B5*C5</f>
        <v>6.1800000000000001E-2</v>
      </c>
      <c r="E5" s="19" t="s">
        <v>22</v>
      </c>
      <c r="F5" s="10" t="s">
        <v>20</v>
      </c>
      <c r="G5" s="11"/>
    </row>
    <row r="6" spans="1:7" ht="31" customHeight="1" thickTop="1" thickBot="1">
      <c r="A6" s="7" t="s">
        <v>23</v>
      </c>
      <c r="B6" s="8">
        <f>10.31</f>
        <v>10.31</v>
      </c>
      <c r="C6" s="7">
        <f>2/100</f>
        <v>0.02</v>
      </c>
      <c r="D6" s="8">
        <f t="shared" si="1"/>
        <v>0.20620000000000002</v>
      </c>
      <c r="E6" s="19" t="s">
        <v>24</v>
      </c>
      <c r="F6" s="10" t="s">
        <v>20</v>
      </c>
      <c r="G6" s="11"/>
    </row>
    <row r="7" spans="1:7" ht="31" customHeight="1" thickTop="1" thickBot="1">
      <c r="A7" s="7" t="s">
        <v>25</v>
      </c>
      <c r="B7" s="8">
        <v>2.79</v>
      </c>
      <c r="C7" s="7">
        <f>4/100</f>
        <v>0.04</v>
      </c>
      <c r="D7" s="8">
        <v>0.17</v>
      </c>
      <c r="E7" s="9" t="s">
        <v>26</v>
      </c>
      <c r="F7" s="10" t="s">
        <v>27</v>
      </c>
      <c r="G7" s="11"/>
    </row>
    <row r="8" spans="1:7" ht="31" customHeight="1" thickTop="1" thickBot="1">
      <c r="A8" s="7" t="s">
        <v>10</v>
      </c>
      <c r="B8" s="8">
        <v>19.989999999999998</v>
      </c>
      <c r="C8" s="7">
        <f>1/85</f>
        <v>1.1764705882352941E-2</v>
      </c>
      <c r="D8" s="8">
        <f t="shared" ref="D8" si="3">B8*C8</f>
        <v>0.23517647058823526</v>
      </c>
      <c r="E8" s="9" t="s">
        <v>11</v>
      </c>
      <c r="F8" s="10" t="s">
        <v>12</v>
      </c>
      <c r="G8" s="20"/>
    </row>
    <row r="9" spans="1:7" ht="31" customHeight="1" thickTop="1" thickBot="1">
      <c r="A9" s="7" t="s">
        <v>13</v>
      </c>
      <c r="B9" s="8"/>
      <c r="C9" s="7"/>
      <c r="D9" s="8">
        <f>SUM(D2:D8)</f>
        <v>2.6659764705882352</v>
      </c>
      <c r="E9" s="13"/>
      <c r="F9" s="10"/>
    </row>
  </sheetData>
  <conditionalFormatting sqref="A1:F6">
    <cfRule type="expression" dxfId="4" priority="4">
      <formula>MOD(ROW(),2)</formula>
    </cfRule>
  </conditionalFormatting>
  <conditionalFormatting sqref="A7:F7">
    <cfRule type="expression" dxfId="3" priority="2">
      <formula>MOD(ROW(),2)</formula>
    </cfRule>
  </conditionalFormatting>
  <conditionalFormatting sqref="A8:F8">
    <cfRule type="expression" dxfId="2" priority="1">
      <formula>MOD(ROW(),2)</formula>
    </cfRule>
  </conditionalFormatting>
  <hyperlinks>
    <hyperlink ref="E4" r:id="rId1" xr:uid="{00000000-0004-0000-0000-000002000000}"/>
    <hyperlink ref="E6" r:id="rId2" xr:uid="{00000000-0004-0000-0000-000004000000}"/>
    <hyperlink ref="E2" r:id="rId3" display="https://www.mcmaster.com/93505A466" xr:uid="{4EC9B0DD-B88E-4F6D-B3DC-292CC30F3345}"/>
    <hyperlink ref="E3" r:id="rId4" xr:uid="{B90DD579-79C4-4346-8A37-94302C618E95}"/>
    <hyperlink ref="E5" r:id="rId5" xr:uid="{E0024A73-A9FB-4C65-9718-C5B94BF505F1}"/>
    <hyperlink ref="E7" r:id="rId6" display="https://www.mcmaster.com/93505A466" xr:uid="{FD711DC9-777F-4695-97A2-1DB5B926FF15}"/>
    <hyperlink ref="E8" r:id="rId7" xr:uid="{C7621B44-D9AE-4C06-A007-560048A3FBE2}"/>
  </hyperlinks>
  <pageMargins left="0.78749999999999998" right="0.78749999999999998" top="1.0249999999999999" bottom="1.0249999999999999" header="0.78749999999999998" footer="0.78749999999999998"/>
  <pageSetup orientation="portrait" useFirstPageNumber="1" r:id="rId8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tabSelected="1" topLeftCell="D1" zoomScale="50" zoomScaleNormal="50" workbookViewId="0">
      <selection activeCell="G9" sqref="G9"/>
    </sheetView>
  </sheetViews>
  <sheetFormatPr defaultRowHeight="12.5"/>
  <cols>
    <col min="1" max="1" width="98.90625"/>
    <col min="2" max="2" width="29.7265625"/>
    <col min="3" max="3" width="34.54296875"/>
    <col min="4" max="4" width="22.6328125"/>
    <col min="5" max="5" width="79.36328125"/>
    <col min="6" max="6" width="144.54296875"/>
    <col min="7" max="7" width="56.54296875"/>
    <col min="8" max="1025" width="11.1796875"/>
  </cols>
  <sheetData>
    <row r="1" spans="1:7" ht="44.5">
      <c r="A1" s="14" t="s">
        <v>14</v>
      </c>
      <c r="B1" s="14">
        <v>55</v>
      </c>
    </row>
    <row r="2" spans="1:7" ht="31" customHeight="1">
      <c r="A2" s="15" t="s">
        <v>0</v>
      </c>
      <c r="B2" s="16" t="s">
        <v>1</v>
      </c>
      <c r="C2" s="15" t="s">
        <v>2</v>
      </c>
      <c r="D2" s="16" t="s">
        <v>3</v>
      </c>
      <c r="E2" s="15" t="s">
        <v>4</v>
      </c>
      <c r="F2" s="17" t="s">
        <v>5</v>
      </c>
      <c r="G2" s="18" t="s">
        <v>15</v>
      </c>
    </row>
    <row r="3" spans="1:7" ht="31" customHeight="1">
      <c r="A3" s="7" t="str">
        <f>'Single Hat'!A2</f>
        <v>3/16’’ Aluminum F-F Threaded Hex Standoff</v>
      </c>
      <c r="B3" s="8">
        <f>'Single Hat'!B2</f>
        <v>0.46</v>
      </c>
      <c r="C3" s="7">
        <f>_xlfn.CEILING.MATH('Single Hat'!C2*$B$1)</f>
        <v>220</v>
      </c>
      <c r="D3" s="8">
        <f t="shared" ref="D3:D8" si="0">B3*C3</f>
        <v>101.2</v>
      </c>
      <c r="E3" s="12" t="str">
        <f>'Single Hat'!E2</f>
        <v>https://www.mcmaster.com/91780A523</v>
      </c>
      <c r="F3" s="10" t="str">
        <f>'Single Hat'!F2</f>
        <v>Aluminum stand off for spacing tracking hat from top plate.</v>
      </c>
      <c r="G3" s="11"/>
    </row>
    <row r="4" spans="1:7" ht="31" customHeight="1">
      <c r="A4" s="7" t="str">
        <f>'Single Hat'!A3</f>
        <v>1/2’’ 4-40 Screws</v>
      </c>
      <c r="B4" s="8">
        <f>'Single Hat'!B3</f>
        <v>1.75</v>
      </c>
      <c r="C4" s="7">
        <f>_xlfn.CEILING.MATH('Single Hat'!C3*$B$1)</f>
        <v>4</v>
      </c>
      <c r="D4" s="8">
        <f t="shared" si="0"/>
        <v>7</v>
      </c>
      <c r="E4" s="12" t="str">
        <f>'Single Hat'!E3</f>
        <v>https://www.mcmaster.com/90272A110</v>
      </c>
      <c r="F4" s="10" t="str">
        <f>'Single Hat'!F3</f>
        <v>Attaching hat to robot and marker holder. Screws come in 100 pack bags</v>
      </c>
      <c r="G4" s="11"/>
    </row>
    <row r="5" spans="1:7" ht="31" customHeight="1">
      <c r="A5" s="7" t="str">
        <f>'Single Hat'!A4</f>
        <v>3/4’’ 4-40 Screws</v>
      </c>
      <c r="B5" s="8">
        <f>'Single Hat'!B4</f>
        <v>2.39</v>
      </c>
      <c r="C5" s="7">
        <f>_xlfn.CEILING.MATH('Single Hat'!C4*$B$1)</f>
        <v>2</v>
      </c>
      <c r="D5" s="8">
        <f t="shared" si="0"/>
        <v>4.78</v>
      </c>
      <c r="E5" s="12" t="str">
        <f>'Single Hat'!E4</f>
        <v>https://www.mcmaster.com/90272A113</v>
      </c>
      <c r="F5" s="10" t="str">
        <f>'Single Hat'!F4</f>
        <v>Pearl marker holder.</v>
      </c>
      <c r="G5" s="11"/>
    </row>
    <row r="6" spans="1:7" ht="31" customHeight="1">
      <c r="A6" s="7" t="str">
        <f>'Single Hat'!A5</f>
        <v>1’’ 4-40 Screws</v>
      </c>
      <c r="B6" s="8">
        <f>'Single Hat'!B5</f>
        <v>3.09</v>
      </c>
      <c r="C6" s="7">
        <f>_xlfn.CEILING.MATH('Single Hat'!C5*$B$1)</f>
        <v>2</v>
      </c>
      <c r="D6" s="8">
        <f t="shared" si="0"/>
        <v>6.18</v>
      </c>
      <c r="E6" s="12" t="str">
        <f>'Single Hat'!E5</f>
        <v>https://www.mcmaster.com/90272A115</v>
      </c>
      <c r="F6" s="10" t="str">
        <f>'Single Hat'!F5</f>
        <v>Pearl marker holder.</v>
      </c>
      <c r="G6" s="11"/>
    </row>
    <row r="7" spans="1:7" ht="31" customHeight="1">
      <c r="A7" s="7" t="str">
        <f>'Single Hat'!A6</f>
        <v>1 1/4’’ 4-40 Screws</v>
      </c>
      <c r="B7" s="8">
        <f>'Single Hat'!B6</f>
        <v>10.31</v>
      </c>
      <c r="C7" s="7">
        <f>_xlfn.CEILING.MATH('Single Hat'!C6*$B$1)</f>
        <v>2</v>
      </c>
      <c r="D7" s="8">
        <f t="shared" si="0"/>
        <v>20.62</v>
      </c>
      <c r="E7" s="12" t="str">
        <f>'Single Hat'!E6</f>
        <v>https://www.mcmaster.com/90272A117</v>
      </c>
      <c r="F7" s="10" t="str">
        <f>'Single Hat'!F6</f>
        <v>Pearl marker holder.</v>
      </c>
      <c r="G7" s="11"/>
    </row>
    <row r="8" spans="1:7" ht="31" customHeight="1">
      <c r="A8" s="7" t="str">
        <f>'Single Hat'!A7</f>
        <v>4-40 Metal Lock Nut</v>
      </c>
      <c r="B8" s="8">
        <f>'Single Hat'!B7</f>
        <v>2.79</v>
      </c>
      <c r="C8" s="7">
        <f>_xlfn.CEILING.MATH('Single Hat'!C7*$B$1)</f>
        <v>3</v>
      </c>
      <c r="D8" s="8">
        <f t="shared" si="0"/>
        <v>8.370000000000001</v>
      </c>
      <c r="E8" s="12" t="str">
        <f>'Single Hat'!E7</f>
        <v>https://www.mcmaster.com/90631A005</v>
      </c>
      <c r="F8" s="10" t="str">
        <f>'Single Hat'!F7</f>
        <v>Lock nuts to secure pearl marker holders.</v>
      </c>
      <c r="G8" s="11"/>
    </row>
    <row r="9" spans="1:7" ht="31" customHeight="1" thickTop="1" thickBot="1">
      <c r="A9" s="7" t="str">
        <f>'Single Hat'!A8</f>
        <v>24’’ x 24’’ - 1/16’’ Thick Clear Acrylic Sheet</v>
      </c>
      <c r="B9" s="8">
        <f>'Single Hat'!B8</f>
        <v>19.989999999999998</v>
      </c>
      <c r="C9" s="7">
        <f>_xlfn.CEILING.MATH('Single Hat'!C8*$B$1)</f>
        <v>1</v>
      </c>
      <c r="D9" s="8">
        <f t="shared" ref="D9" si="1">B9*C9</f>
        <v>19.989999999999998</v>
      </c>
      <c r="E9" s="12" t="str">
        <f>'Single Hat'!E8</f>
        <v xml:space="preserve">http://a.co/d/isk6QyS </v>
      </c>
      <c r="F9" s="10" t="str">
        <f>'Single Hat'!F8</f>
        <v>Acrylic sheet to be laser cut for battery holder and charging plate.</v>
      </c>
      <c r="G9" s="20"/>
    </row>
    <row r="10" spans="1:7" ht="31" customHeight="1" thickTop="1" thickBot="1">
      <c r="A10" s="7" t="s">
        <v>13</v>
      </c>
      <c r="B10" s="8"/>
      <c r="C10" s="7"/>
      <c r="D10" s="8">
        <f>SUM(D3:D9)</f>
        <v>168.14000000000001</v>
      </c>
      <c r="E10" s="7"/>
      <c r="F10" s="10"/>
    </row>
  </sheetData>
  <conditionalFormatting sqref="A2:F8">
    <cfRule type="expression" dxfId="1" priority="4">
      <formula>MOD(ROW(),2)</formula>
    </cfRule>
  </conditionalFormatting>
  <conditionalFormatting sqref="A9:F9">
    <cfRule type="expression" dxfId="0" priority="1">
      <formula>MOD(ROW(),2)</formula>
    </cfRule>
  </conditionalFormatting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Hat</vt:lpstr>
      <vt:lpstr>Multiple Hats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Sean</cp:lastModifiedBy>
  <cp:revision>11</cp:revision>
  <dcterms:created xsi:type="dcterms:W3CDTF">2018-09-29T11:28:18Z</dcterms:created>
  <dcterms:modified xsi:type="dcterms:W3CDTF">2018-11-08T20:07:47Z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