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EIS Costs 12.14.16" sheetId="4" r:id="rId1"/>
    <sheet name="Sheet1" sheetId="1" r:id="rId2"/>
  </sheets>
  <definedNames>
    <definedName name="_xlnm.Print_Area" localSheetId="0">'EIS Costs 12.14.16'!$A$1:$M$37</definedName>
  </definedName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" i="1"/>
</calcChain>
</file>

<file path=xl/sharedStrings.xml><?xml version="1.0" encoding="utf-8"?>
<sst xmlns="http://schemas.openxmlformats.org/spreadsheetml/2006/main" count="1218" uniqueCount="70">
  <si>
    <t>Fiscal Year</t>
  </si>
  <si>
    <t>Period</t>
  </si>
  <si>
    <t>Segment</t>
  </si>
  <si>
    <t>Project Id</t>
  </si>
  <si>
    <t>Project Name</t>
  </si>
  <si>
    <t>Account</t>
  </si>
  <si>
    <t>Account Description</t>
  </si>
  <si>
    <t>Hours</t>
  </si>
  <si>
    <t>Amount</t>
  </si>
  <si>
    <t>Revenue</t>
  </si>
  <si>
    <t>Billing</t>
  </si>
  <si>
    <t>EIS</t>
  </si>
  <si>
    <t>R300.0001.0001.603706</t>
  </si>
  <si>
    <t>AXIOS IRADASSETS SIGNALS</t>
  </si>
  <si>
    <t>600000-2</t>
  </si>
  <si>
    <t>Wages &amp; Salaries - Mgmt</t>
  </si>
  <si>
    <t>600000-2-55</t>
  </si>
  <si>
    <t>Burden</t>
  </si>
  <si>
    <t>600000-2-56</t>
  </si>
  <si>
    <t>R300.0002.0001.603708</t>
  </si>
  <si>
    <t>AXIOS ATTACK CYBER</t>
  </si>
  <si>
    <t>R300.0002.0001.603709</t>
  </si>
  <si>
    <t>AXIOS ATTACK MISSION</t>
  </si>
  <si>
    <t>R300.0001.0001.603707</t>
  </si>
  <si>
    <t>AXIOS IRADASSETS THINCLIE</t>
  </si>
  <si>
    <t>R300.0001.0001.603705</t>
  </si>
  <si>
    <t>AXIOS IRADASSETS CLOUD</t>
  </si>
  <si>
    <t>634400-2</t>
  </si>
  <si>
    <t>ProCard Purchases-Othr</t>
  </si>
  <si>
    <t>614000-2</t>
  </si>
  <si>
    <t>Employee Training Expense</t>
  </si>
  <si>
    <t>610001-2</t>
  </si>
  <si>
    <t>Airfare</t>
  </si>
  <si>
    <t>610002-2</t>
  </si>
  <si>
    <t>Ground Transportation</t>
  </si>
  <si>
    <t>610006-2</t>
  </si>
  <si>
    <t>Lodging</t>
  </si>
  <si>
    <t>610007-2</t>
  </si>
  <si>
    <t>Meals</t>
  </si>
  <si>
    <t>610021-2</t>
  </si>
  <si>
    <t>Unallowable Lodging</t>
  </si>
  <si>
    <t>634000-2</t>
  </si>
  <si>
    <t>Other Expense</t>
  </si>
  <si>
    <t>R505.0000.0001.603713</t>
  </si>
  <si>
    <t>NEXT GEN UNIFIED COMMS</t>
  </si>
  <si>
    <t>600000-2-42</t>
  </si>
  <si>
    <t>600000-2-48</t>
  </si>
  <si>
    <t>652800-2</t>
  </si>
  <si>
    <t>Purch Mat'l (Other Mfg)</t>
  </si>
  <si>
    <t>600100-2</t>
  </si>
  <si>
    <t>Wages &amp; Salary Part-Time</t>
  </si>
  <si>
    <t>600100-2-42</t>
  </si>
  <si>
    <t>610023-2</t>
  </si>
  <si>
    <t>Unallowable Exp - Other</t>
  </si>
  <si>
    <t>690200-2</t>
  </si>
  <si>
    <t>RECOVERY EXP INBOUND</t>
  </si>
  <si>
    <t>Proj</t>
  </si>
  <si>
    <t>Proj Desc</t>
  </si>
  <si>
    <t>Acct</t>
  </si>
  <si>
    <t>Acct &amp; Desc</t>
  </si>
  <si>
    <t>Column Labels</t>
  </si>
  <si>
    <t>Grand Total</t>
  </si>
  <si>
    <t>Row Labels</t>
  </si>
  <si>
    <t>603705 - AXIOS IRADASSETS CLOUD</t>
  </si>
  <si>
    <t>603706 - AXIOS IRADASSETS SIGNALS</t>
  </si>
  <si>
    <t>603707 - AXIOS IRADASSETS THINCLIE</t>
  </si>
  <si>
    <t>603708 - AXIOS ATTACK CYBER</t>
  </si>
  <si>
    <t>603709 - AXIOS ATTACK MISSION</t>
  </si>
  <si>
    <t>603713 - NEXT GEN UNIFIED COMMS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</si>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</sst>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718.747040509261" createdVersion="4" refreshedVersion="4" minRefreshableVersion="3" recordCount="234">
  <cacheSource type="worksheet">
    <worksheetSource ref="A1:O1048576" sheet="Sheet1"/>
  </cacheSource>
  <cacheFields count="15">
    <cacheField name="Fiscal Year" numFmtId="0">
      <sharedItems containsString="0" containsBlank="1" containsNumber="1" containsInteger="1" minValue="2016" maxValue="2016" count="2">
        <n v="2016"/>
        <m/>
      </sharedItems>
    </cacheField>
    <cacheField name="Period" numFmtId="0">
      <sharedItems containsString="0" containsBlank="1" containsNumber="1" containsInteger="1" minValue="2" maxValue="12" count="12"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Segment" numFmtId="0">
      <sharedItems containsBlank="1" count="2">
        <s v="EIS"/>
        <m/>
      </sharedItems>
    </cacheField>
    <cacheField name="Project Id" numFmtId="0">
      <sharedItems containsBlank="1"/>
    </cacheField>
    <cacheField name="Project Name" numFmtId="0">
      <sharedItems containsBlank="1"/>
    </cacheField>
    <cacheField name="Account" numFmtId="0">
      <sharedItems containsBlank="1"/>
    </cacheField>
    <cacheField name="Account Description" numFmtId="0">
      <sharedItems containsBlank="1" count="15">
        <s v="Wages &amp; Salaries - Mgmt"/>
        <s v="Burden"/>
        <s v="ProCard Purchases-Othr"/>
        <s v="Employee Training Expense"/>
        <s v="Airfare"/>
        <s v="Ground Transportation"/>
        <s v="Lodging"/>
        <s v="Meals"/>
        <s v="Unallowable Lodging"/>
        <s v="Other Expense"/>
        <s v="Purch Mat'l (Other Mfg)"/>
        <s v="Wages &amp; Salary Part-Time"/>
        <s v="Unallowable Exp - Other"/>
        <s v="RECOVERY EXP INBOUND"/>
        <m/>
      </sharedItems>
    </cacheField>
    <cacheField name="Hours" numFmtId="0">
      <sharedItems containsString="0" containsBlank="1" containsNumber="1" minValue="-15.5" maxValue="330.25"/>
    </cacheField>
    <cacheField name="Amount" numFmtId="0">
      <sharedItems containsString="0" containsBlank="1" containsNumber="1" minValue="-1087.3599999999999" maxValue="20260.7"/>
    </cacheField>
    <cacheField name="Revenue" numFmtId="0">
      <sharedItems containsString="0" containsBlank="1" containsNumber="1" containsInteger="1" minValue="0" maxValue="0"/>
    </cacheField>
    <cacheField name="Billing" numFmtId="0">
      <sharedItems containsString="0" containsBlank="1" containsNumber="1" containsInteger="1" minValue="0" maxValue="0"/>
    </cacheField>
    <cacheField name="Proj" numFmtId="0">
      <sharedItems containsBlank="1"/>
    </cacheField>
    <cacheField name="Proj Desc" numFmtId="0">
      <sharedItems containsBlank="1" count="7">
        <s v="603706 - AXIOS IRADASSETS SIGNALS"/>
        <s v="603708 - AXIOS ATTACK CYBER"/>
        <s v="603709 - AXIOS ATTACK MISSION"/>
        <s v="603707 - AXIOS IRADASSETS THINCLIE"/>
        <s v="603705 - AXIOS IRADASSETS CLOUD"/>
        <s v="603713 - NEXT GEN UNIFIED COMMS"/>
        <m/>
      </sharedItems>
    </cacheField>
    <cacheField name="Acct" numFmtId="0">
      <sharedItems containsBlank="1"/>
    </cacheField>
    <cacheField name="Acct &amp; Des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s v="R300.0001.0001.603706"/>
    <s v="AXIOS IRADASSETS SIGNALS"/>
    <s v="600000-2"/>
    <x v="0"/>
    <n v="135"/>
    <n v="11088.89"/>
    <n v="0"/>
    <n v="0"/>
    <s v="603706"/>
    <x v="0"/>
    <s v="600000"/>
    <s v="600000 - Wages &amp; Salaries - Mgmt"/>
  </r>
  <r>
    <x v="0"/>
    <x v="0"/>
    <x v="0"/>
    <s v="R300.0001.0001.603706"/>
    <s v="AXIOS IRADASSETS SIGNALS"/>
    <s v="600000-2-55"/>
    <x v="1"/>
    <n v="0"/>
    <n v="5286.07"/>
    <n v="0"/>
    <n v="0"/>
    <s v="603706"/>
    <x v="0"/>
    <s v="600000"/>
    <s v="600000 - Burden"/>
  </r>
  <r>
    <x v="0"/>
    <x v="0"/>
    <x v="0"/>
    <s v="R300.0001.0001.603706"/>
    <s v="AXIOS IRADASSETS SIGNALS"/>
    <s v="600000-2-56"/>
    <x v="1"/>
    <n v="0"/>
    <n v="2547.94"/>
    <n v="0"/>
    <n v="0"/>
    <s v="603706"/>
    <x v="0"/>
    <s v="600000"/>
    <s v="600000 - Burden"/>
  </r>
  <r>
    <x v="0"/>
    <x v="0"/>
    <x v="0"/>
    <s v="R300.0002.0001.603708"/>
    <s v="AXIOS ATTACK CYBER"/>
    <s v="600000-2"/>
    <x v="0"/>
    <n v="25"/>
    <n v="1120.57"/>
    <n v="0"/>
    <n v="0"/>
    <s v="603708"/>
    <x v="1"/>
    <s v="600000"/>
    <s v="600000 - Wages &amp; Salaries - Mgmt"/>
  </r>
  <r>
    <x v="0"/>
    <x v="0"/>
    <x v="0"/>
    <s v="R300.0002.0001.603708"/>
    <s v="AXIOS ATTACK CYBER"/>
    <s v="600000-2-55"/>
    <x v="1"/>
    <n v="0"/>
    <n v="534.17999999999995"/>
    <n v="0"/>
    <n v="0"/>
    <s v="603708"/>
    <x v="1"/>
    <s v="600000"/>
    <s v="600000 - Burden"/>
  </r>
  <r>
    <x v="0"/>
    <x v="0"/>
    <x v="0"/>
    <s v="R300.0002.0001.603708"/>
    <s v="AXIOS ATTACK CYBER"/>
    <s v="600000-2-56"/>
    <x v="1"/>
    <n v="0"/>
    <n v="257.48"/>
    <n v="0"/>
    <n v="0"/>
    <s v="603708"/>
    <x v="1"/>
    <s v="600000"/>
    <s v="600000 - Burden"/>
  </r>
  <r>
    <x v="0"/>
    <x v="0"/>
    <x v="0"/>
    <s v="R300.0002.0001.603709"/>
    <s v="AXIOS ATTACK MISSION"/>
    <s v="600000-2"/>
    <x v="0"/>
    <n v="92.75"/>
    <n v="4053.89"/>
    <n v="0"/>
    <n v="0"/>
    <s v="603709"/>
    <x v="2"/>
    <s v="600000"/>
    <s v="600000 - Wages &amp; Salaries - Mgmt"/>
  </r>
  <r>
    <x v="0"/>
    <x v="0"/>
    <x v="0"/>
    <s v="R300.0002.0001.603709"/>
    <s v="AXIOS ATTACK MISSION"/>
    <s v="600000-2-55"/>
    <x v="1"/>
    <n v="0"/>
    <n v="1932.49"/>
    <n v="0"/>
    <n v="0"/>
    <s v="603709"/>
    <x v="2"/>
    <s v="600000"/>
    <s v="600000 - Burden"/>
  </r>
  <r>
    <x v="0"/>
    <x v="0"/>
    <x v="0"/>
    <s v="R300.0002.0001.603709"/>
    <s v="AXIOS ATTACK MISSION"/>
    <s v="600000-2-56"/>
    <x v="1"/>
    <n v="0"/>
    <n v="931.48"/>
    <n v="0"/>
    <n v="0"/>
    <s v="603709"/>
    <x v="2"/>
    <s v="600000"/>
    <s v="600000 - Burden"/>
  </r>
  <r>
    <x v="0"/>
    <x v="1"/>
    <x v="0"/>
    <s v="R300.0001.0001.603706"/>
    <s v="AXIOS IRADASSETS SIGNALS"/>
    <s v="600000-2"/>
    <x v="0"/>
    <n v="148.5"/>
    <n v="12083.52"/>
    <n v="0"/>
    <n v="0"/>
    <s v="603706"/>
    <x v="0"/>
    <s v="600000"/>
    <s v="600000 - Wages &amp; Salaries - Mgmt"/>
  </r>
  <r>
    <x v="0"/>
    <x v="1"/>
    <x v="0"/>
    <s v="R300.0001.0001.603706"/>
    <s v="AXIOS IRADASSETS SIGNALS"/>
    <s v="600000-2-55"/>
    <x v="1"/>
    <n v="0"/>
    <n v="5760.22"/>
    <n v="0"/>
    <n v="0"/>
    <s v="603706"/>
    <x v="0"/>
    <s v="600000"/>
    <s v="600000 - Burden"/>
  </r>
  <r>
    <x v="0"/>
    <x v="1"/>
    <x v="0"/>
    <s v="R300.0001.0001.603706"/>
    <s v="AXIOS IRADASSETS SIGNALS"/>
    <s v="600000-2-56"/>
    <x v="1"/>
    <n v="0"/>
    <n v="2776.49"/>
    <n v="0"/>
    <n v="0"/>
    <s v="603706"/>
    <x v="0"/>
    <s v="600000"/>
    <s v="600000 - Burden"/>
  </r>
  <r>
    <x v="0"/>
    <x v="1"/>
    <x v="0"/>
    <s v="R300.0001.0001.603707"/>
    <s v="AXIOS IRADASSETS THINCLIE"/>
    <s v="600000-2"/>
    <x v="0"/>
    <n v="14.5"/>
    <n v="1117.8599999999999"/>
    <n v="0"/>
    <n v="0"/>
    <s v="603707"/>
    <x v="3"/>
    <s v="600000"/>
    <s v="600000 - Wages &amp; Salaries - Mgmt"/>
  </r>
  <r>
    <x v="0"/>
    <x v="1"/>
    <x v="0"/>
    <s v="R300.0001.0001.603707"/>
    <s v="AXIOS IRADASSETS THINCLIE"/>
    <s v="600000-2-55"/>
    <x v="1"/>
    <n v="0"/>
    <n v="532.88"/>
    <n v="0"/>
    <n v="0"/>
    <s v="603707"/>
    <x v="3"/>
    <s v="600000"/>
    <s v="600000 - Burden"/>
  </r>
  <r>
    <x v="0"/>
    <x v="1"/>
    <x v="0"/>
    <s v="R300.0001.0001.603707"/>
    <s v="AXIOS IRADASSETS THINCLIE"/>
    <s v="600000-2-56"/>
    <x v="1"/>
    <n v="0"/>
    <n v="256.86"/>
    <n v="0"/>
    <n v="0"/>
    <s v="603707"/>
    <x v="3"/>
    <s v="600000"/>
    <s v="600000 - Burden"/>
  </r>
  <r>
    <x v="0"/>
    <x v="1"/>
    <x v="0"/>
    <s v="R300.0002.0001.603708"/>
    <s v="AXIOS ATTACK CYBER"/>
    <s v="600000-2"/>
    <x v="0"/>
    <n v="116.75"/>
    <n v="5235.97"/>
    <n v="0"/>
    <n v="0"/>
    <s v="603708"/>
    <x v="1"/>
    <s v="600000"/>
    <s v="600000 - Wages &amp; Salaries - Mgmt"/>
  </r>
  <r>
    <x v="0"/>
    <x v="1"/>
    <x v="0"/>
    <s v="R300.0002.0001.603708"/>
    <s v="AXIOS ATTACK CYBER"/>
    <s v="600000-2-55"/>
    <x v="1"/>
    <n v="0"/>
    <n v="2495.98"/>
    <n v="0"/>
    <n v="0"/>
    <s v="603708"/>
    <x v="1"/>
    <s v="600000"/>
    <s v="600000 - Burden"/>
  </r>
  <r>
    <x v="0"/>
    <x v="1"/>
    <x v="0"/>
    <s v="R300.0002.0001.603708"/>
    <s v="AXIOS ATTACK CYBER"/>
    <s v="600000-2-56"/>
    <x v="1"/>
    <n v="0"/>
    <n v="1203.0899999999999"/>
    <n v="0"/>
    <n v="0"/>
    <s v="603708"/>
    <x v="1"/>
    <s v="600000"/>
    <s v="600000 - Burden"/>
  </r>
  <r>
    <x v="0"/>
    <x v="1"/>
    <x v="0"/>
    <s v="R300.0002.0001.603709"/>
    <s v="AXIOS ATTACK MISSION"/>
    <s v="600000-2"/>
    <x v="0"/>
    <n v="143.25"/>
    <n v="5868.98"/>
    <n v="0"/>
    <n v="0"/>
    <s v="603709"/>
    <x v="2"/>
    <s v="600000"/>
    <s v="600000 - Wages &amp; Salaries - Mgmt"/>
  </r>
  <r>
    <x v="0"/>
    <x v="1"/>
    <x v="0"/>
    <s v="R300.0002.0001.603709"/>
    <s v="AXIOS ATTACK MISSION"/>
    <s v="600000-2-55"/>
    <x v="1"/>
    <n v="0"/>
    <n v="2797.74"/>
    <n v="0"/>
    <n v="0"/>
    <s v="603709"/>
    <x v="2"/>
    <s v="600000"/>
    <s v="600000 - Burden"/>
  </r>
  <r>
    <x v="0"/>
    <x v="1"/>
    <x v="0"/>
    <s v="R300.0002.0001.603709"/>
    <s v="AXIOS ATTACK MISSION"/>
    <s v="600000-2-56"/>
    <x v="1"/>
    <n v="0"/>
    <n v="1348.54"/>
    <n v="0"/>
    <n v="0"/>
    <s v="603709"/>
    <x v="2"/>
    <s v="600000"/>
    <s v="600000 - Burden"/>
  </r>
  <r>
    <x v="0"/>
    <x v="2"/>
    <x v="0"/>
    <s v="R300.0001.0001.603706"/>
    <s v="AXIOS IRADASSETS SIGNALS"/>
    <s v="600000-2"/>
    <x v="0"/>
    <n v="88"/>
    <n v="7179.23"/>
    <n v="0"/>
    <n v="0"/>
    <s v="603706"/>
    <x v="0"/>
    <s v="600000"/>
    <s v="600000 - Wages &amp; Salaries - Mgmt"/>
  </r>
  <r>
    <x v="0"/>
    <x v="2"/>
    <x v="0"/>
    <s v="R300.0001.0001.603706"/>
    <s v="AXIOS IRADASSETS SIGNALS"/>
    <s v="600000-2-55"/>
    <x v="1"/>
    <n v="0"/>
    <n v="3422.34"/>
    <n v="0"/>
    <n v="0"/>
    <s v="603706"/>
    <x v="0"/>
    <s v="600000"/>
    <s v="600000 - Burden"/>
  </r>
  <r>
    <x v="0"/>
    <x v="2"/>
    <x v="0"/>
    <s v="R300.0001.0001.603706"/>
    <s v="AXIOS IRADASSETS SIGNALS"/>
    <s v="600000-2-56"/>
    <x v="1"/>
    <n v="0"/>
    <n v="1649.6"/>
    <n v="0"/>
    <n v="0"/>
    <s v="603706"/>
    <x v="0"/>
    <s v="600000"/>
    <s v="600000 - Burden"/>
  </r>
  <r>
    <x v="0"/>
    <x v="2"/>
    <x v="0"/>
    <s v="R300.0001.0001.603707"/>
    <s v="AXIOS IRADASSETS THINCLIE"/>
    <s v="600000-2"/>
    <x v="0"/>
    <n v="94.5"/>
    <n v="5813.8"/>
    <n v="0"/>
    <n v="0"/>
    <s v="603707"/>
    <x v="3"/>
    <s v="600000"/>
    <s v="600000 - Wages &amp; Salaries - Mgmt"/>
  </r>
  <r>
    <x v="0"/>
    <x v="2"/>
    <x v="0"/>
    <s v="R300.0001.0001.603707"/>
    <s v="AXIOS IRADASSETS THINCLIE"/>
    <s v="600000-2-55"/>
    <x v="1"/>
    <n v="0"/>
    <n v="2771.44"/>
    <n v="0"/>
    <n v="0"/>
    <s v="603707"/>
    <x v="3"/>
    <s v="600000"/>
    <s v="600000 - Burden"/>
  </r>
  <r>
    <x v="0"/>
    <x v="2"/>
    <x v="0"/>
    <s v="R300.0001.0001.603707"/>
    <s v="AXIOS IRADASSETS THINCLIE"/>
    <s v="600000-2-56"/>
    <x v="1"/>
    <n v="0"/>
    <n v="1335.86"/>
    <n v="0"/>
    <n v="0"/>
    <s v="603707"/>
    <x v="3"/>
    <s v="600000"/>
    <s v="600000 - Burden"/>
  </r>
  <r>
    <x v="0"/>
    <x v="2"/>
    <x v="0"/>
    <s v="R300.0002.0001.603708"/>
    <s v="AXIOS ATTACK CYBER"/>
    <s v="600000-2"/>
    <x v="0"/>
    <n v="183.25"/>
    <n v="8634.49"/>
    <n v="0"/>
    <n v="0"/>
    <s v="603708"/>
    <x v="1"/>
    <s v="600000"/>
    <s v="600000 - Wages &amp; Salaries - Mgmt"/>
  </r>
  <r>
    <x v="0"/>
    <x v="2"/>
    <x v="0"/>
    <s v="R300.0002.0001.603708"/>
    <s v="AXIOS ATTACK CYBER"/>
    <s v="600000-2-55"/>
    <x v="1"/>
    <n v="0"/>
    <n v="4116.0600000000004"/>
    <n v="0"/>
    <n v="0"/>
    <s v="603708"/>
    <x v="1"/>
    <s v="600000"/>
    <s v="600000 - Burden"/>
  </r>
  <r>
    <x v="0"/>
    <x v="2"/>
    <x v="0"/>
    <s v="R300.0002.0001.603708"/>
    <s v="AXIOS ATTACK CYBER"/>
    <s v="600000-2-56"/>
    <x v="1"/>
    <n v="0"/>
    <n v="1983.99"/>
    <n v="0"/>
    <n v="0"/>
    <s v="603708"/>
    <x v="1"/>
    <s v="600000"/>
    <s v="600000 - Burden"/>
  </r>
  <r>
    <x v="0"/>
    <x v="2"/>
    <x v="0"/>
    <s v="R300.0002.0001.603709"/>
    <s v="AXIOS ATTACK MISSION"/>
    <s v="600000-2"/>
    <x v="0"/>
    <n v="211.25"/>
    <n v="8981.3799999999992"/>
    <n v="0"/>
    <n v="0"/>
    <s v="603709"/>
    <x v="2"/>
    <s v="600000"/>
    <s v="600000 - Wages &amp; Salaries - Mgmt"/>
  </r>
  <r>
    <x v="0"/>
    <x v="2"/>
    <x v="0"/>
    <s v="R300.0002.0001.603709"/>
    <s v="AXIOS ATTACK MISSION"/>
    <s v="600000-2-55"/>
    <x v="1"/>
    <n v="0"/>
    <n v="4281.43"/>
    <n v="0"/>
    <n v="0"/>
    <s v="603709"/>
    <x v="2"/>
    <s v="600000"/>
    <s v="600000 - Burden"/>
  </r>
  <r>
    <x v="0"/>
    <x v="2"/>
    <x v="0"/>
    <s v="R300.0002.0001.603709"/>
    <s v="AXIOS ATTACK MISSION"/>
    <s v="600000-2-56"/>
    <x v="1"/>
    <n v="0"/>
    <n v="2063.69"/>
    <n v="0"/>
    <n v="0"/>
    <s v="603709"/>
    <x v="2"/>
    <s v="600000"/>
    <s v="600000 - Burden"/>
  </r>
  <r>
    <x v="0"/>
    <x v="3"/>
    <x v="0"/>
    <s v="R300.0001.0001.603705"/>
    <s v="AXIOS IRADASSETS CLOUD"/>
    <s v="600000-2"/>
    <x v="0"/>
    <n v="0.5"/>
    <n v="27.76"/>
    <n v="0"/>
    <n v="0"/>
    <s v="603705"/>
    <x v="4"/>
    <s v="600000"/>
    <s v="600000 - Wages &amp; Salaries - Mgmt"/>
  </r>
  <r>
    <x v="0"/>
    <x v="3"/>
    <x v="0"/>
    <s v="R300.0001.0001.603705"/>
    <s v="AXIOS IRADASSETS CLOUD"/>
    <s v="600000-2-55"/>
    <x v="1"/>
    <n v="0"/>
    <n v="13.23"/>
    <n v="0"/>
    <n v="0"/>
    <s v="603705"/>
    <x v="4"/>
    <s v="600000"/>
    <s v="600000 - Burden"/>
  </r>
  <r>
    <x v="0"/>
    <x v="3"/>
    <x v="0"/>
    <s v="R300.0001.0001.603705"/>
    <s v="AXIOS IRADASSETS CLOUD"/>
    <s v="600000-2-56"/>
    <x v="1"/>
    <n v="0"/>
    <n v="6.38"/>
    <n v="0"/>
    <n v="0"/>
    <s v="603705"/>
    <x v="4"/>
    <s v="600000"/>
    <s v="600000 - Burden"/>
  </r>
  <r>
    <x v="0"/>
    <x v="3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3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3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3"/>
    <x v="0"/>
    <s v="R300.0001.0001.603707"/>
    <s v="AXIOS IRADASSETS THINCLIE"/>
    <s v="600000-2"/>
    <x v="0"/>
    <n v="87.5"/>
    <n v="5512.25"/>
    <n v="0"/>
    <n v="0"/>
    <s v="603707"/>
    <x v="3"/>
    <s v="600000"/>
    <s v="600000 - Wages &amp; Salaries - Mgmt"/>
  </r>
  <r>
    <x v="0"/>
    <x v="3"/>
    <x v="0"/>
    <s v="R300.0001.0001.603707"/>
    <s v="AXIOS IRADASSETS THINCLIE"/>
    <s v="600000-2-55"/>
    <x v="1"/>
    <n v="0"/>
    <n v="2627.69"/>
    <n v="0"/>
    <n v="0"/>
    <s v="603707"/>
    <x v="3"/>
    <s v="600000"/>
    <s v="600000 - Burden"/>
  </r>
  <r>
    <x v="0"/>
    <x v="3"/>
    <x v="0"/>
    <s v="R300.0001.0001.603707"/>
    <s v="AXIOS IRADASSETS THINCLIE"/>
    <s v="600000-2-56"/>
    <x v="1"/>
    <n v="0"/>
    <n v="1266.57"/>
    <n v="0"/>
    <n v="0"/>
    <s v="603707"/>
    <x v="3"/>
    <s v="600000"/>
    <s v="600000 - Burden"/>
  </r>
  <r>
    <x v="0"/>
    <x v="3"/>
    <x v="0"/>
    <s v="R300.0002.0001.603708"/>
    <s v="AXIOS ATTACK CYBER"/>
    <s v="600000-2"/>
    <x v="0"/>
    <n v="250.75"/>
    <n v="14155.54"/>
    <n v="0"/>
    <n v="0"/>
    <s v="603708"/>
    <x v="1"/>
    <s v="600000"/>
    <s v="600000 - Wages &amp; Salaries - Mgmt"/>
  </r>
  <r>
    <x v="0"/>
    <x v="3"/>
    <x v="0"/>
    <s v="R300.0002.0001.603708"/>
    <s v="AXIOS ATTACK CYBER"/>
    <s v="600000-2-55"/>
    <x v="1"/>
    <n v="0"/>
    <n v="6747.95"/>
    <n v="0"/>
    <n v="0"/>
    <s v="603708"/>
    <x v="1"/>
    <s v="600000"/>
    <s v="600000 - Burden"/>
  </r>
  <r>
    <x v="0"/>
    <x v="3"/>
    <x v="0"/>
    <s v="R300.0002.0001.603708"/>
    <s v="AXIOS ATTACK CYBER"/>
    <s v="600000-2-56"/>
    <x v="1"/>
    <n v="0"/>
    <n v="3252.58"/>
    <n v="0"/>
    <n v="0"/>
    <s v="603708"/>
    <x v="1"/>
    <s v="600000"/>
    <s v="600000 - Burden"/>
  </r>
  <r>
    <x v="0"/>
    <x v="3"/>
    <x v="0"/>
    <s v="R300.0002.0001.603709"/>
    <s v="AXIOS ATTACK MISSION"/>
    <s v="600000-2"/>
    <x v="0"/>
    <n v="141"/>
    <n v="5744.29"/>
    <n v="0"/>
    <n v="0"/>
    <s v="603709"/>
    <x v="2"/>
    <s v="600000"/>
    <s v="600000 - Wages &amp; Salaries - Mgmt"/>
  </r>
  <r>
    <x v="0"/>
    <x v="3"/>
    <x v="0"/>
    <s v="R300.0002.0001.603709"/>
    <s v="AXIOS ATTACK MISSION"/>
    <s v="600000-2-55"/>
    <x v="1"/>
    <n v="0"/>
    <n v="2738.3"/>
    <n v="0"/>
    <n v="0"/>
    <s v="603709"/>
    <x v="2"/>
    <s v="600000"/>
    <s v="600000 - Burden"/>
  </r>
  <r>
    <x v="0"/>
    <x v="3"/>
    <x v="0"/>
    <s v="R300.0002.0001.603709"/>
    <s v="AXIOS ATTACK MISSION"/>
    <s v="600000-2-56"/>
    <x v="1"/>
    <n v="0"/>
    <n v="1319.9"/>
    <n v="0"/>
    <n v="0"/>
    <s v="603709"/>
    <x v="2"/>
    <s v="600000"/>
    <s v="600000 - Burden"/>
  </r>
  <r>
    <x v="0"/>
    <x v="4"/>
    <x v="0"/>
    <s v="R300.0001.0001.603705"/>
    <s v="AXIOS IRADASSETS CLOUD"/>
    <s v="600000-2"/>
    <x v="0"/>
    <n v="2"/>
    <n v="111.06"/>
    <n v="0"/>
    <n v="0"/>
    <s v="603705"/>
    <x v="4"/>
    <s v="600000"/>
    <s v="600000 - Wages &amp; Salaries - Mgmt"/>
  </r>
  <r>
    <x v="0"/>
    <x v="4"/>
    <x v="0"/>
    <s v="R300.0001.0001.603705"/>
    <s v="AXIOS IRADASSETS CLOUD"/>
    <s v="600000-2-55"/>
    <x v="1"/>
    <n v="0"/>
    <n v="52.95"/>
    <n v="0"/>
    <n v="0"/>
    <s v="603705"/>
    <x v="4"/>
    <s v="600000"/>
    <s v="600000 - Burden"/>
  </r>
  <r>
    <x v="0"/>
    <x v="4"/>
    <x v="0"/>
    <s v="R300.0001.0001.603705"/>
    <s v="AXIOS IRADASSETS CLOUD"/>
    <s v="600000-2-56"/>
    <x v="1"/>
    <n v="0"/>
    <n v="25.52"/>
    <n v="0"/>
    <n v="0"/>
    <s v="603705"/>
    <x v="4"/>
    <s v="600000"/>
    <s v="600000 - Burden"/>
  </r>
  <r>
    <x v="0"/>
    <x v="4"/>
    <x v="0"/>
    <s v="R300.0001.0001.603705"/>
    <s v="AXIOS IRADASSETS CLOUD"/>
    <s v="634400-2"/>
    <x v="2"/>
    <n v="0"/>
    <n v="41.89"/>
    <n v="0"/>
    <n v="0"/>
    <s v="603705"/>
    <x v="4"/>
    <s v="634400"/>
    <s v="634400 - ProCard Purchases-Othr"/>
  </r>
  <r>
    <x v="0"/>
    <x v="4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4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4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4"/>
    <x v="0"/>
    <s v="R300.0001.0001.603707"/>
    <s v="AXIOS IRADASSETS THINCLIE"/>
    <s v="600000-2"/>
    <x v="0"/>
    <n v="82.5"/>
    <n v="4819.33"/>
    <n v="0"/>
    <n v="0"/>
    <s v="603707"/>
    <x v="3"/>
    <s v="600000"/>
    <s v="600000 - Wages &amp; Salaries - Mgmt"/>
  </r>
  <r>
    <x v="0"/>
    <x v="4"/>
    <x v="0"/>
    <s v="R300.0001.0001.603707"/>
    <s v="AXIOS IRADASSETS THINCLIE"/>
    <s v="600000-2-55"/>
    <x v="1"/>
    <n v="0"/>
    <n v="2297.38"/>
    <n v="0"/>
    <n v="0"/>
    <s v="603707"/>
    <x v="3"/>
    <s v="600000"/>
    <s v="600000 - Burden"/>
  </r>
  <r>
    <x v="0"/>
    <x v="4"/>
    <x v="0"/>
    <s v="R300.0001.0001.603707"/>
    <s v="AXIOS IRADASSETS THINCLIE"/>
    <s v="600000-2-56"/>
    <x v="1"/>
    <n v="0"/>
    <n v="1107.3599999999999"/>
    <n v="0"/>
    <n v="0"/>
    <s v="603707"/>
    <x v="3"/>
    <s v="600000"/>
    <s v="600000 - Burden"/>
  </r>
  <r>
    <x v="0"/>
    <x v="4"/>
    <x v="0"/>
    <s v="R300.0002.0001.603708"/>
    <s v="AXIOS ATTACK CYBER"/>
    <s v="600000-2"/>
    <x v="0"/>
    <n v="330.25"/>
    <n v="20260.7"/>
    <n v="0"/>
    <n v="0"/>
    <s v="603708"/>
    <x v="1"/>
    <s v="600000"/>
    <s v="600000 - Wages &amp; Salaries - Mgmt"/>
  </r>
  <r>
    <x v="0"/>
    <x v="4"/>
    <x v="0"/>
    <s v="R300.0002.0001.603708"/>
    <s v="AXIOS ATTACK CYBER"/>
    <s v="600000-2-55"/>
    <x v="1"/>
    <n v="0"/>
    <n v="9658.2800000000007"/>
    <n v="0"/>
    <n v="0"/>
    <s v="603708"/>
    <x v="1"/>
    <s v="600000"/>
    <s v="600000 - Burden"/>
  </r>
  <r>
    <x v="0"/>
    <x v="4"/>
    <x v="0"/>
    <s v="R300.0002.0001.603708"/>
    <s v="AXIOS ATTACK CYBER"/>
    <s v="600000-2-56"/>
    <x v="1"/>
    <n v="0"/>
    <n v="4655.3900000000003"/>
    <n v="0"/>
    <n v="0"/>
    <s v="603708"/>
    <x v="1"/>
    <s v="600000"/>
    <s v="600000 - Burden"/>
  </r>
  <r>
    <x v="0"/>
    <x v="4"/>
    <x v="0"/>
    <s v="R300.0002.0001.603709"/>
    <s v="AXIOS ATTACK MISSION"/>
    <s v="600000-2"/>
    <x v="0"/>
    <n v="112.5"/>
    <n v="4568.46"/>
    <n v="0"/>
    <n v="0"/>
    <s v="603709"/>
    <x v="2"/>
    <s v="600000"/>
    <s v="600000 - Wages &amp; Salaries - Mgmt"/>
  </r>
  <r>
    <x v="0"/>
    <x v="4"/>
    <x v="0"/>
    <s v="R300.0002.0001.603709"/>
    <s v="AXIOS ATTACK MISSION"/>
    <s v="600000-2-55"/>
    <x v="1"/>
    <n v="0"/>
    <n v="2177.7800000000002"/>
    <n v="0"/>
    <n v="0"/>
    <s v="603709"/>
    <x v="2"/>
    <s v="600000"/>
    <s v="600000 - Burden"/>
  </r>
  <r>
    <x v="0"/>
    <x v="4"/>
    <x v="0"/>
    <s v="R300.0002.0001.603709"/>
    <s v="AXIOS ATTACK MISSION"/>
    <s v="600000-2-56"/>
    <x v="1"/>
    <n v="0"/>
    <n v="1049.71"/>
    <n v="0"/>
    <n v="0"/>
    <s v="603709"/>
    <x v="2"/>
    <s v="600000"/>
    <s v="600000 - Burden"/>
  </r>
  <r>
    <x v="0"/>
    <x v="5"/>
    <x v="0"/>
    <s v="R300.0001.0001.603705"/>
    <s v="AXIOS IRADASSETS CLOUD"/>
    <s v="600000-2"/>
    <x v="0"/>
    <n v="142"/>
    <n v="6079.7"/>
    <n v="0"/>
    <n v="0"/>
    <s v="603705"/>
    <x v="4"/>
    <s v="600000"/>
    <s v="600000 - Wages &amp; Salaries - Mgmt"/>
  </r>
  <r>
    <x v="0"/>
    <x v="5"/>
    <x v="0"/>
    <s v="R300.0001.0001.603705"/>
    <s v="AXIOS IRADASSETS CLOUD"/>
    <s v="600000-2-55"/>
    <x v="1"/>
    <n v="0"/>
    <n v="2898.19"/>
    <n v="0"/>
    <n v="0"/>
    <s v="603705"/>
    <x v="4"/>
    <s v="600000"/>
    <s v="600000 - Burden"/>
  </r>
  <r>
    <x v="0"/>
    <x v="5"/>
    <x v="0"/>
    <s v="R300.0001.0001.603705"/>
    <s v="AXIOS IRADASSETS CLOUD"/>
    <s v="600000-2-56"/>
    <x v="1"/>
    <n v="0"/>
    <n v="1396.96"/>
    <n v="0"/>
    <n v="0"/>
    <s v="603705"/>
    <x v="4"/>
    <s v="600000"/>
    <s v="600000 - Burden"/>
  </r>
  <r>
    <x v="0"/>
    <x v="5"/>
    <x v="0"/>
    <s v="R300.0001.0001.603705"/>
    <s v="AXIOS IRADASSETS CLOUD"/>
    <s v="634400-2"/>
    <x v="2"/>
    <n v="0"/>
    <n v="252.58"/>
    <n v="0"/>
    <n v="0"/>
    <s v="603705"/>
    <x v="4"/>
    <s v="634400"/>
    <s v="634400 - ProCard Purchases-Othr"/>
  </r>
  <r>
    <x v="0"/>
    <x v="5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5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5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5"/>
    <x v="0"/>
    <s v="R300.0001.0001.603707"/>
    <s v="AXIOS IRADASSETS THINCLIE"/>
    <s v="600000-2"/>
    <x v="0"/>
    <n v="103"/>
    <n v="6294.38"/>
    <n v="0"/>
    <n v="0"/>
    <s v="603707"/>
    <x v="3"/>
    <s v="600000"/>
    <s v="600000 - Wages &amp; Salaries - Mgmt"/>
  </r>
  <r>
    <x v="0"/>
    <x v="5"/>
    <x v="0"/>
    <s v="R300.0001.0001.603707"/>
    <s v="AXIOS IRADASSETS THINCLIE"/>
    <s v="600000-2-55"/>
    <x v="1"/>
    <n v="0"/>
    <n v="3000.53"/>
    <n v="0"/>
    <n v="0"/>
    <s v="603707"/>
    <x v="3"/>
    <s v="600000"/>
    <s v="600000 - Burden"/>
  </r>
  <r>
    <x v="0"/>
    <x v="5"/>
    <x v="0"/>
    <s v="R300.0001.0001.603707"/>
    <s v="AXIOS IRADASSETS THINCLIE"/>
    <s v="600000-2-56"/>
    <x v="1"/>
    <n v="0"/>
    <n v="1446.29"/>
    <n v="0"/>
    <n v="0"/>
    <s v="603707"/>
    <x v="3"/>
    <s v="600000"/>
    <s v="600000 - Burden"/>
  </r>
  <r>
    <x v="0"/>
    <x v="5"/>
    <x v="0"/>
    <s v="R300.0002.0001.603708"/>
    <s v="AXIOS ATTACK CYBER"/>
    <s v="600000-2"/>
    <x v="0"/>
    <n v="219.25"/>
    <n v="12838.2"/>
    <n v="0"/>
    <n v="0"/>
    <s v="603708"/>
    <x v="1"/>
    <s v="600000"/>
    <s v="600000 - Wages &amp; Salaries - Mgmt"/>
  </r>
  <r>
    <x v="0"/>
    <x v="5"/>
    <x v="0"/>
    <s v="R300.0002.0001.603708"/>
    <s v="AXIOS ATTACK CYBER"/>
    <s v="600000-2-55"/>
    <x v="1"/>
    <n v="0"/>
    <n v="6119.97"/>
    <n v="0"/>
    <n v="0"/>
    <s v="603708"/>
    <x v="1"/>
    <s v="600000"/>
    <s v="600000 - Burden"/>
  </r>
  <r>
    <x v="0"/>
    <x v="5"/>
    <x v="0"/>
    <s v="R300.0002.0001.603708"/>
    <s v="AXIOS ATTACK CYBER"/>
    <s v="600000-2-56"/>
    <x v="1"/>
    <n v="0"/>
    <n v="2949.89"/>
    <n v="0"/>
    <n v="0"/>
    <s v="603708"/>
    <x v="1"/>
    <s v="600000"/>
    <s v="600000 - Burden"/>
  </r>
  <r>
    <x v="0"/>
    <x v="5"/>
    <x v="0"/>
    <s v="R300.0002.0001.603709"/>
    <s v="AXIOS ATTACK MISSION"/>
    <s v="600000-2"/>
    <x v="0"/>
    <n v="151.75"/>
    <n v="6273.35"/>
    <n v="0"/>
    <n v="0"/>
    <s v="603709"/>
    <x v="2"/>
    <s v="600000"/>
    <s v="600000 - Wages &amp; Salaries - Mgmt"/>
  </r>
  <r>
    <x v="0"/>
    <x v="5"/>
    <x v="0"/>
    <s v="R300.0002.0001.603709"/>
    <s v="AXIOS ATTACK MISSION"/>
    <s v="600000-2-55"/>
    <x v="1"/>
    <n v="0"/>
    <n v="2990.51"/>
    <n v="0"/>
    <n v="0"/>
    <s v="603709"/>
    <x v="2"/>
    <s v="600000"/>
    <s v="600000 - Burden"/>
  </r>
  <r>
    <x v="0"/>
    <x v="5"/>
    <x v="0"/>
    <s v="R300.0002.0001.603709"/>
    <s v="AXIOS ATTACK MISSION"/>
    <s v="600000-2-56"/>
    <x v="1"/>
    <n v="0"/>
    <n v="1441.46"/>
    <n v="0"/>
    <n v="0"/>
    <s v="603709"/>
    <x v="2"/>
    <s v="600000"/>
    <s v="600000 - Burden"/>
  </r>
  <r>
    <x v="0"/>
    <x v="6"/>
    <x v="0"/>
    <s v="R300.0001.0001.603705"/>
    <s v="AXIOS IRADASSETS CLOUD"/>
    <s v="600000-2"/>
    <x v="0"/>
    <n v="163.5"/>
    <n v="6539.07"/>
    <n v="0"/>
    <n v="0"/>
    <s v="603705"/>
    <x v="4"/>
    <s v="600000"/>
    <s v="600000 - Wages &amp; Salaries - Mgmt"/>
  </r>
  <r>
    <x v="0"/>
    <x v="6"/>
    <x v="0"/>
    <s v="R300.0001.0001.603705"/>
    <s v="AXIOS IRADASSETS CLOUD"/>
    <s v="600000-2-55"/>
    <x v="1"/>
    <n v="0"/>
    <n v="3117.17"/>
    <n v="0"/>
    <n v="0"/>
    <s v="603705"/>
    <x v="4"/>
    <s v="600000"/>
    <s v="600000 - Burden"/>
  </r>
  <r>
    <x v="0"/>
    <x v="6"/>
    <x v="0"/>
    <s v="R300.0001.0001.603705"/>
    <s v="AXIOS IRADASSETS CLOUD"/>
    <s v="600000-2-56"/>
    <x v="1"/>
    <n v="0"/>
    <n v="1502.51"/>
    <n v="0"/>
    <n v="0"/>
    <s v="603705"/>
    <x v="4"/>
    <s v="600000"/>
    <s v="600000 - Burden"/>
  </r>
  <r>
    <x v="0"/>
    <x v="6"/>
    <x v="0"/>
    <s v="R300.0001.0001.603705"/>
    <s v="AXIOS IRADASSETS CLOUD"/>
    <s v="634400-2"/>
    <x v="2"/>
    <n v="0"/>
    <n v="0"/>
    <n v="0"/>
    <n v="0"/>
    <s v="603705"/>
    <x v="4"/>
    <s v="634400"/>
    <s v="634400 - ProCard Purchases-Othr"/>
  </r>
  <r>
    <x v="0"/>
    <x v="6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6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6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6"/>
    <x v="0"/>
    <s v="R300.0001.0001.603707"/>
    <s v="AXIOS IRADASSETS THINCLIE"/>
    <s v="600000-2"/>
    <x v="0"/>
    <n v="52"/>
    <n v="3107.61"/>
    <n v="0"/>
    <n v="0"/>
    <s v="603707"/>
    <x v="3"/>
    <s v="600000"/>
    <s v="600000 - Wages &amp; Salaries - Mgmt"/>
  </r>
  <r>
    <x v="0"/>
    <x v="6"/>
    <x v="0"/>
    <s v="R300.0001.0001.603707"/>
    <s v="AXIOS IRADASSETS THINCLIE"/>
    <s v="600000-2-55"/>
    <x v="1"/>
    <n v="0"/>
    <n v="1481.4"/>
    <n v="0"/>
    <n v="0"/>
    <s v="603707"/>
    <x v="3"/>
    <s v="600000"/>
    <s v="600000 - Burden"/>
  </r>
  <r>
    <x v="0"/>
    <x v="6"/>
    <x v="0"/>
    <s v="R300.0001.0001.603707"/>
    <s v="AXIOS IRADASSETS THINCLIE"/>
    <s v="600000-2-56"/>
    <x v="1"/>
    <n v="0"/>
    <n v="714.05"/>
    <n v="0"/>
    <n v="0"/>
    <s v="603707"/>
    <x v="3"/>
    <s v="600000"/>
    <s v="600000 - Burden"/>
  </r>
  <r>
    <x v="0"/>
    <x v="6"/>
    <x v="0"/>
    <s v="R300.0002.0001.603708"/>
    <s v="AXIOS ATTACK CYBER"/>
    <s v="600000-2"/>
    <x v="0"/>
    <n v="-15.5"/>
    <n v="-1087.3599999999999"/>
    <n v="0"/>
    <n v="0"/>
    <s v="603708"/>
    <x v="1"/>
    <s v="600000"/>
    <s v="600000 - Wages &amp; Salaries - Mgmt"/>
  </r>
  <r>
    <x v="0"/>
    <x v="6"/>
    <x v="0"/>
    <s v="R300.0002.0001.603708"/>
    <s v="AXIOS ATTACK CYBER"/>
    <s v="600000-2-55"/>
    <x v="1"/>
    <n v="0"/>
    <n v="-518.35"/>
    <n v="0"/>
    <n v="0"/>
    <s v="603708"/>
    <x v="1"/>
    <s v="600000"/>
    <s v="600000 - Burden"/>
  </r>
  <r>
    <x v="0"/>
    <x v="6"/>
    <x v="0"/>
    <s v="R300.0002.0001.603708"/>
    <s v="AXIOS ATTACK CYBER"/>
    <s v="600000-2-56"/>
    <x v="1"/>
    <n v="0"/>
    <n v="-249.84"/>
    <n v="0"/>
    <n v="0"/>
    <s v="603708"/>
    <x v="1"/>
    <s v="600000"/>
    <s v="600000 - Burden"/>
  </r>
  <r>
    <x v="0"/>
    <x v="6"/>
    <x v="0"/>
    <s v="R300.0002.0001.603709"/>
    <s v="AXIOS ATTACK MISSION"/>
    <s v="600000-2"/>
    <x v="0"/>
    <n v="-10.5"/>
    <n v="-407.4"/>
    <n v="0"/>
    <n v="0"/>
    <s v="603709"/>
    <x v="2"/>
    <s v="600000"/>
    <s v="600000 - Wages &amp; Salaries - Mgmt"/>
  </r>
  <r>
    <x v="0"/>
    <x v="6"/>
    <x v="0"/>
    <s v="R300.0002.0001.603709"/>
    <s v="AXIOS ATTACK MISSION"/>
    <s v="600000-2-55"/>
    <x v="1"/>
    <n v="0"/>
    <n v="-194.21"/>
    <n v="0"/>
    <n v="0"/>
    <s v="603709"/>
    <x v="2"/>
    <s v="600000"/>
    <s v="600000 - Burden"/>
  </r>
  <r>
    <x v="0"/>
    <x v="6"/>
    <x v="0"/>
    <s v="R300.0002.0001.603709"/>
    <s v="AXIOS ATTACK MISSION"/>
    <s v="600000-2-56"/>
    <x v="1"/>
    <n v="0"/>
    <n v="-93.61"/>
    <n v="0"/>
    <n v="0"/>
    <s v="603709"/>
    <x v="2"/>
    <s v="600000"/>
    <s v="600000 - Burden"/>
  </r>
  <r>
    <x v="0"/>
    <x v="7"/>
    <x v="0"/>
    <s v="R300.0001.0001.603705"/>
    <s v="AXIOS IRADASSETS CLOUD"/>
    <s v="600000-2"/>
    <x v="0"/>
    <n v="0"/>
    <n v="0"/>
    <n v="0"/>
    <n v="0"/>
    <s v="603705"/>
    <x v="4"/>
    <s v="600000"/>
    <s v="600000 - Wages &amp; Salaries - Mgmt"/>
  </r>
  <r>
    <x v="0"/>
    <x v="7"/>
    <x v="0"/>
    <s v="R300.0001.0001.603705"/>
    <s v="AXIOS IRADASSETS CLOUD"/>
    <s v="600000-2-55"/>
    <x v="1"/>
    <n v="0"/>
    <n v="0"/>
    <n v="0"/>
    <n v="0"/>
    <s v="603705"/>
    <x v="4"/>
    <s v="600000"/>
    <s v="600000 - Burden"/>
  </r>
  <r>
    <x v="0"/>
    <x v="7"/>
    <x v="0"/>
    <s v="R300.0001.0001.603705"/>
    <s v="AXIOS IRADASSETS CLOUD"/>
    <s v="600000-2-56"/>
    <x v="1"/>
    <n v="0"/>
    <n v="0"/>
    <n v="0"/>
    <n v="0"/>
    <s v="603705"/>
    <x v="4"/>
    <s v="600000"/>
    <s v="600000 - Burden"/>
  </r>
  <r>
    <x v="0"/>
    <x v="7"/>
    <x v="0"/>
    <s v="R300.0001.0001.603705"/>
    <s v="AXIOS IRADASSETS CLOUD"/>
    <s v="634400-2"/>
    <x v="2"/>
    <n v="0"/>
    <n v="1811.84"/>
    <n v="0"/>
    <n v="0"/>
    <s v="603705"/>
    <x v="4"/>
    <s v="634400"/>
    <s v="634400 - ProCard Purchases-Othr"/>
  </r>
  <r>
    <x v="0"/>
    <x v="7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7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7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7"/>
    <x v="0"/>
    <s v="R300.0001.0001.603707"/>
    <s v="AXIOS IRADASSETS THINCLIE"/>
    <s v="600000-2"/>
    <x v="0"/>
    <n v="0"/>
    <n v="0"/>
    <n v="0"/>
    <n v="0"/>
    <s v="603707"/>
    <x v="3"/>
    <s v="600000"/>
    <s v="600000 - Wages &amp; Salaries - Mgmt"/>
  </r>
  <r>
    <x v="0"/>
    <x v="7"/>
    <x v="0"/>
    <s v="R300.0001.0001.603707"/>
    <s v="AXIOS IRADASSETS THINCLIE"/>
    <s v="600000-2-55"/>
    <x v="1"/>
    <n v="0"/>
    <n v="0"/>
    <n v="0"/>
    <n v="0"/>
    <s v="603707"/>
    <x v="3"/>
    <s v="600000"/>
    <s v="600000 - Burden"/>
  </r>
  <r>
    <x v="0"/>
    <x v="7"/>
    <x v="0"/>
    <s v="R300.0001.0001.603707"/>
    <s v="AXIOS IRADASSETS THINCLIE"/>
    <s v="600000-2-56"/>
    <x v="1"/>
    <n v="0"/>
    <n v="0"/>
    <n v="0"/>
    <n v="0"/>
    <s v="603707"/>
    <x v="3"/>
    <s v="600000"/>
    <s v="600000 - Burden"/>
  </r>
  <r>
    <x v="0"/>
    <x v="7"/>
    <x v="0"/>
    <s v="R300.0002.0001.603708"/>
    <s v="AXIOS ATTACK CYBER"/>
    <s v="600000-2"/>
    <x v="0"/>
    <n v="0"/>
    <n v="0"/>
    <n v="0"/>
    <n v="0"/>
    <s v="603708"/>
    <x v="1"/>
    <s v="600000"/>
    <s v="600000 - Wages &amp; Salaries - Mgmt"/>
  </r>
  <r>
    <x v="0"/>
    <x v="7"/>
    <x v="0"/>
    <s v="R300.0002.0001.603708"/>
    <s v="AXIOS ATTACK CYBER"/>
    <s v="600000-2-55"/>
    <x v="1"/>
    <n v="0"/>
    <n v="0"/>
    <n v="0"/>
    <n v="0"/>
    <s v="603708"/>
    <x v="1"/>
    <s v="600000"/>
    <s v="600000 - Burden"/>
  </r>
  <r>
    <x v="0"/>
    <x v="7"/>
    <x v="0"/>
    <s v="R300.0002.0001.603708"/>
    <s v="AXIOS ATTACK CYBER"/>
    <s v="600000-2-56"/>
    <x v="1"/>
    <n v="0"/>
    <n v="0"/>
    <n v="0"/>
    <n v="0"/>
    <s v="603708"/>
    <x v="1"/>
    <s v="600000"/>
    <s v="600000 - Burden"/>
  </r>
  <r>
    <x v="0"/>
    <x v="7"/>
    <x v="0"/>
    <s v="R300.0002.0001.603709"/>
    <s v="AXIOS ATTACK MISSION"/>
    <s v="600000-2"/>
    <x v="0"/>
    <n v="0"/>
    <n v="0"/>
    <n v="0"/>
    <n v="0"/>
    <s v="603709"/>
    <x v="2"/>
    <s v="600000"/>
    <s v="600000 - Wages &amp; Salaries - Mgmt"/>
  </r>
  <r>
    <x v="0"/>
    <x v="7"/>
    <x v="0"/>
    <s v="R300.0002.0001.603709"/>
    <s v="AXIOS ATTACK MISSION"/>
    <s v="600000-2-55"/>
    <x v="1"/>
    <n v="0"/>
    <n v="0"/>
    <n v="0"/>
    <n v="0"/>
    <s v="603709"/>
    <x v="2"/>
    <s v="600000"/>
    <s v="600000 - Burden"/>
  </r>
  <r>
    <x v="0"/>
    <x v="7"/>
    <x v="0"/>
    <s v="R300.0002.0001.603709"/>
    <s v="AXIOS ATTACK MISSION"/>
    <s v="600000-2-56"/>
    <x v="1"/>
    <n v="0"/>
    <n v="0"/>
    <n v="0"/>
    <n v="0"/>
    <s v="603709"/>
    <x v="2"/>
    <s v="600000"/>
    <s v="600000 - Burden"/>
  </r>
  <r>
    <x v="0"/>
    <x v="8"/>
    <x v="0"/>
    <s v="R300.0001.0001.603705"/>
    <s v="AXIOS IRADASSETS CLOUD"/>
    <s v="600000-2"/>
    <x v="0"/>
    <n v="14.5"/>
    <n v="1081.05"/>
    <n v="0"/>
    <n v="0"/>
    <s v="603705"/>
    <x v="4"/>
    <s v="600000"/>
    <s v="600000 - Wages &amp; Salaries - Mgmt"/>
  </r>
  <r>
    <x v="0"/>
    <x v="8"/>
    <x v="0"/>
    <s v="R300.0001.0001.603705"/>
    <s v="AXIOS IRADASSETS CLOUD"/>
    <s v="600000-2-55"/>
    <x v="1"/>
    <n v="0"/>
    <n v="515.34"/>
    <n v="0"/>
    <n v="0"/>
    <s v="603705"/>
    <x v="4"/>
    <s v="600000"/>
    <s v="600000 - Burden"/>
  </r>
  <r>
    <x v="0"/>
    <x v="8"/>
    <x v="0"/>
    <s v="R300.0001.0001.603705"/>
    <s v="AXIOS IRADASSETS CLOUD"/>
    <s v="600000-2-56"/>
    <x v="1"/>
    <n v="0"/>
    <n v="248.4"/>
    <n v="0"/>
    <n v="0"/>
    <s v="603705"/>
    <x v="4"/>
    <s v="600000"/>
    <s v="600000 - Burden"/>
  </r>
  <r>
    <x v="0"/>
    <x v="8"/>
    <x v="0"/>
    <s v="R300.0001.0001.603705"/>
    <s v="AXIOS IRADASSETS CLOUD"/>
    <s v="634400-2"/>
    <x v="2"/>
    <n v="0"/>
    <n v="19.649999999999999"/>
    <n v="0"/>
    <n v="0"/>
    <s v="603705"/>
    <x v="4"/>
    <s v="634400"/>
    <s v="634400 - ProCard Purchases-Othr"/>
  </r>
  <r>
    <x v="0"/>
    <x v="8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8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8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8"/>
    <x v="0"/>
    <s v="R300.0001.0001.603707"/>
    <s v="AXIOS IRADASSETS THINCLIE"/>
    <s v="600000-2"/>
    <x v="0"/>
    <n v="0"/>
    <n v="0"/>
    <n v="0"/>
    <n v="0"/>
    <s v="603707"/>
    <x v="3"/>
    <s v="600000"/>
    <s v="600000 - Wages &amp; Salaries - Mgmt"/>
  </r>
  <r>
    <x v="0"/>
    <x v="8"/>
    <x v="0"/>
    <s v="R300.0001.0001.603707"/>
    <s v="AXIOS IRADASSETS THINCLIE"/>
    <s v="600000-2-55"/>
    <x v="1"/>
    <n v="0"/>
    <n v="0"/>
    <n v="0"/>
    <n v="0"/>
    <s v="603707"/>
    <x v="3"/>
    <s v="600000"/>
    <s v="600000 - Burden"/>
  </r>
  <r>
    <x v="0"/>
    <x v="8"/>
    <x v="0"/>
    <s v="R300.0001.0001.603707"/>
    <s v="AXIOS IRADASSETS THINCLIE"/>
    <s v="600000-2-56"/>
    <x v="1"/>
    <n v="0"/>
    <n v="0"/>
    <n v="0"/>
    <n v="0"/>
    <s v="603707"/>
    <x v="3"/>
    <s v="600000"/>
    <s v="600000 - Burden"/>
  </r>
  <r>
    <x v="0"/>
    <x v="8"/>
    <x v="0"/>
    <s v="R300.0002.0001.603708"/>
    <s v="AXIOS ATTACK CYBER"/>
    <s v="600000-2"/>
    <x v="0"/>
    <n v="1.5"/>
    <n v="104.99"/>
    <n v="0"/>
    <n v="0"/>
    <s v="603708"/>
    <x v="1"/>
    <s v="600000"/>
    <s v="600000 - Wages &amp; Salaries - Mgmt"/>
  </r>
  <r>
    <x v="0"/>
    <x v="8"/>
    <x v="0"/>
    <s v="R300.0002.0001.603708"/>
    <s v="AXIOS ATTACK CYBER"/>
    <s v="600000-2-55"/>
    <x v="1"/>
    <n v="0"/>
    <n v="50.05"/>
    <n v="0"/>
    <n v="0"/>
    <s v="603708"/>
    <x v="1"/>
    <s v="600000"/>
    <s v="600000 - Burden"/>
  </r>
  <r>
    <x v="0"/>
    <x v="8"/>
    <x v="0"/>
    <s v="R300.0002.0001.603708"/>
    <s v="AXIOS ATTACK CYBER"/>
    <s v="600000-2-56"/>
    <x v="1"/>
    <n v="0"/>
    <n v="24.12"/>
    <n v="0"/>
    <n v="0"/>
    <s v="603708"/>
    <x v="1"/>
    <s v="600000"/>
    <s v="600000 - Burden"/>
  </r>
  <r>
    <x v="0"/>
    <x v="8"/>
    <x v="0"/>
    <s v="R300.0002.0001.603709"/>
    <s v="AXIOS ATTACK MISSION"/>
    <s v="600000-2"/>
    <x v="0"/>
    <n v="1.5"/>
    <n v="104.99"/>
    <n v="0"/>
    <n v="0"/>
    <s v="603709"/>
    <x v="2"/>
    <s v="600000"/>
    <s v="600000 - Wages &amp; Salaries - Mgmt"/>
  </r>
  <r>
    <x v="0"/>
    <x v="8"/>
    <x v="0"/>
    <s v="R300.0002.0001.603709"/>
    <s v="AXIOS ATTACK MISSION"/>
    <s v="600000-2-55"/>
    <x v="1"/>
    <n v="0"/>
    <n v="50.05"/>
    <n v="0"/>
    <n v="0"/>
    <s v="603709"/>
    <x v="2"/>
    <s v="600000"/>
    <s v="600000 - Burden"/>
  </r>
  <r>
    <x v="0"/>
    <x v="8"/>
    <x v="0"/>
    <s v="R300.0002.0001.603709"/>
    <s v="AXIOS ATTACK MISSION"/>
    <s v="600000-2-56"/>
    <x v="1"/>
    <n v="0"/>
    <n v="24.12"/>
    <n v="0"/>
    <n v="0"/>
    <s v="603709"/>
    <x v="2"/>
    <s v="600000"/>
    <s v="600000 - Burden"/>
  </r>
  <r>
    <x v="0"/>
    <x v="9"/>
    <x v="0"/>
    <s v="R300.0001.0001.603705"/>
    <s v="AXIOS IRADASSETS CLOUD"/>
    <s v="600000-2"/>
    <x v="0"/>
    <n v="0"/>
    <n v="0"/>
    <n v="0"/>
    <n v="0"/>
    <s v="603705"/>
    <x v="4"/>
    <s v="600000"/>
    <s v="600000 - Wages &amp; Salaries - Mgmt"/>
  </r>
  <r>
    <x v="0"/>
    <x v="9"/>
    <x v="0"/>
    <s v="R300.0001.0001.603705"/>
    <s v="AXIOS IRADASSETS CLOUD"/>
    <s v="600000-2-55"/>
    <x v="1"/>
    <n v="0"/>
    <n v="0"/>
    <n v="0"/>
    <n v="0"/>
    <s v="603705"/>
    <x v="4"/>
    <s v="600000"/>
    <s v="600000 - Burden"/>
  </r>
  <r>
    <x v="0"/>
    <x v="9"/>
    <x v="0"/>
    <s v="R300.0001.0001.603705"/>
    <s v="AXIOS IRADASSETS CLOUD"/>
    <s v="600000-2-56"/>
    <x v="1"/>
    <n v="0"/>
    <n v="0"/>
    <n v="0"/>
    <n v="0"/>
    <s v="603705"/>
    <x v="4"/>
    <s v="600000"/>
    <s v="600000 - Burden"/>
  </r>
  <r>
    <x v="0"/>
    <x v="9"/>
    <x v="0"/>
    <s v="R300.0001.0001.603705"/>
    <s v="AXIOS IRADASSETS CLOUD"/>
    <s v="614000-2"/>
    <x v="3"/>
    <n v="0"/>
    <n v="23.86"/>
    <n v="0"/>
    <n v="0"/>
    <s v="603705"/>
    <x v="4"/>
    <s v="614000"/>
    <s v="614000 - Employee Training Expense"/>
  </r>
  <r>
    <x v="0"/>
    <x v="9"/>
    <x v="0"/>
    <s v="R300.0001.0001.603705"/>
    <s v="AXIOS IRADASSETS CLOUD"/>
    <s v="634400-2"/>
    <x v="2"/>
    <n v="0"/>
    <n v="0"/>
    <n v="0"/>
    <n v="0"/>
    <s v="603705"/>
    <x v="4"/>
    <s v="634400"/>
    <s v="634400 - ProCard Purchases-Othr"/>
  </r>
  <r>
    <x v="0"/>
    <x v="9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9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9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9"/>
    <x v="0"/>
    <s v="R300.0001.0001.603707"/>
    <s v="AXIOS IRADASSETS THINCLIE"/>
    <s v="600000-2"/>
    <x v="0"/>
    <n v="47"/>
    <n v="2894.32"/>
    <n v="0"/>
    <n v="0"/>
    <s v="603707"/>
    <x v="3"/>
    <s v="600000"/>
    <s v="600000 - Wages &amp; Salaries - Mgmt"/>
  </r>
  <r>
    <x v="0"/>
    <x v="9"/>
    <x v="0"/>
    <s v="R300.0001.0001.603707"/>
    <s v="AXIOS IRADASSETS THINCLIE"/>
    <s v="600000-2-55"/>
    <x v="1"/>
    <n v="0"/>
    <n v="1379.72"/>
    <n v="0"/>
    <n v="0"/>
    <s v="603707"/>
    <x v="3"/>
    <s v="600000"/>
    <s v="600000 - Burden"/>
  </r>
  <r>
    <x v="0"/>
    <x v="9"/>
    <x v="0"/>
    <s v="R300.0001.0001.603707"/>
    <s v="AXIOS IRADASSETS THINCLIE"/>
    <s v="600000-2-56"/>
    <x v="1"/>
    <n v="0"/>
    <n v="665.04"/>
    <n v="0"/>
    <n v="0"/>
    <s v="603707"/>
    <x v="3"/>
    <s v="600000"/>
    <s v="600000 - Burden"/>
  </r>
  <r>
    <x v="0"/>
    <x v="9"/>
    <x v="0"/>
    <s v="R300.0002.0001.603708"/>
    <s v="AXIOS ATTACK CYBER"/>
    <s v="600000-2"/>
    <x v="0"/>
    <n v="0"/>
    <n v="0"/>
    <n v="0"/>
    <n v="0"/>
    <s v="603708"/>
    <x v="1"/>
    <s v="600000"/>
    <s v="600000 - Wages &amp; Salaries - Mgmt"/>
  </r>
  <r>
    <x v="0"/>
    <x v="9"/>
    <x v="0"/>
    <s v="R300.0002.0001.603708"/>
    <s v="AXIOS ATTACK CYBER"/>
    <s v="600000-2-55"/>
    <x v="1"/>
    <n v="0"/>
    <n v="0"/>
    <n v="0"/>
    <n v="0"/>
    <s v="603708"/>
    <x v="1"/>
    <s v="600000"/>
    <s v="600000 - Burden"/>
  </r>
  <r>
    <x v="0"/>
    <x v="9"/>
    <x v="0"/>
    <s v="R300.0002.0001.603708"/>
    <s v="AXIOS ATTACK CYBER"/>
    <s v="600000-2-56"/>
    <x v="1"/>
    <n v="0"/>
    <n v="0"/>
    <n v="0"/>
    <n v="0"/>
    <s v="603708"/>
    <x v="1"/>
    <s v="600000"/>
    <s v="600000 - Burden"/>
  </r>
  <r>
    <x v="0"/>
    <x v="9"/>
    <x v="0"/>
    <s v="R300.0002.0001.603709"/>
    <s v="AXIOS ATTACK MISSION"/>
    <s v="600000-2"/>
    <x v="0"/>
    <n v="0"/>
    <n v="0"/>
    <n v="0"/>
    <n v="0"/>
    <s v="603709"/>
    <x v="2"/>
    <s v="600000"/>
    <s v="600000 - Wages &amp; Salaries - Mgmt"/>
  </r>
  <r>
    <x v="0"/>
    <x v="9"/>
    <x v="0"/>
    <s v="R300.0002.0001.603709"/>
    <s v="AXIOS ATTACK MISSION"/>
    <s v="600000-2-55"/>
    <x v="1"/>
    <n v="0"/>
    <n v="0"/>
    <n v="0"/>
    <n v="0"/>
    <s v="603709"/>
    <x v="2"/>
    <s v="600000"/>
    <s v="600000 - Burden"/>
  </r>
  <r>
    <x v="0"/>
    <x v="9"/>
    <x v="0"/>
    <s v="R300.0002.0001.603709"/>
    <s v="AXIOS ATTACK MISSION"/>
    <s v="600000-2-56"/>
    <x v="1"/>
    <n v="0"/>
    <n v="0"/>
    <n v="0"/>
    <n v="0"/>
    <s v="603709"/>
    <x v="2"/>
    <s v="600000"/>
    <s v="600000 - Burden"/>
  </r>
  <r>
    <x v="0"/>
    <x v="10"/>
    <x v="0"/>
    <s v="R300.0001.0001.603705"/>
    <s v="AXIOS IRADASSETS CLOUD"/>
    <s v="600000-2"/>
    <x v="0"/>
    <n v="40"/>
    <n v="4016.89"/>
    <n v="0"/>
    <n v="0"/>
    <s v="603705"/>
    <x v="4"/>
    <s v="600000"/>
    <s v="600000 - Wages &amp; Salaries - Mgmt"/>
  </r>
  <r>
    <x v="0"/>
    <x v="10"/>
    <x v="0"/>
    <s v="R300.0001.0001.603705"/>
    <s v="AXIOS IRADASSETS CLOUD"/>
    <s v="600000-2-55"/>
    <x v="1"/>
    <n v="0"/>
    <n v="1914.85"/>
    <n v="0"/>
    <n v="0"/>
    <s v="603705"/>
    <x v="4"/>
    <s v="600000"/>
    <s v="600000 - Burden"/>
  </r>
  <r>
    <x v="0"/>
    <x v="10"/>
    <x v="0"/>
    <s v="R300.0001.0001.603705"/>
    <s v="AXIOS IRADASSETS CLOUD"/>
    <s v="600000-2-56"/>
    <x v="1"/>
    <n v="0"/>
    <n v="922.98"/>
    <n v="0"/>
    <n v="0"/>
    <s v="603705"/>
    <x v="4"/>
    <s v="600000"/>
    <s v="600000 - Burden"/>
  </r>
  <r>
    <x v="0"/>
    <x v="10"/>
    <x v="0"/>
    <s v="R300.0001.0001.603705"/>
    <s v="AXIOS IRADASSETS CLOUD"/>
    <s v="610001-2"/>
    <x v="4"/>
    <n v="0"/>
    <n v="1527.2"/>
    <n v="0"/>
    <n v="0"/>
    <s v="603705"/>
    <x v="4"/>
    <s v="610001"/>
    <s v="610001 - Airfare"/>
  </r>
  <r>
    <x v="0"/>
    <x v="10"/>
    <x v="0"/>
    <s v="R300.0001.0001.603705"/>
    <s v="AXIOS IRADASSETS CLOUD"/>
    <s v="610002-2"/>
    <x v="5"/>
    <n v="0"/>
    <n v="183.55"/>
    <n v="0"/>
    <n v="0"/>
    <s v="603705"/>
    <x v="4"/>
    <s v="610002"/>
    <s v="610002 - Ground Transportation"/>
  </r>
  <r>
    <x v="0"/>
    <x v="10"/>
    <x v="0"/>
    <s v="R300.0001.0001.603705"/>
    <s v="AXIOS IRADASSETS CLOUD"/>
    <s v="610006-2"/>
    <x v="6"/>
    <n v="0"/>
    <n v="673.9"/>
    <n v="0"/>
    <n v="0"/>
    <s v="603705"/>
    <x v="4"/>
    <s v="610006"/>
    <s v="610006 - Lodging"/>
  </r>
  <r>
    <x v="0"/>
    <x v="10"/>
    <x v="0"/>
    <s v="R300.0001.0001.603705"/>
    <s v="AXIOS IRADASSETS CLOUD"/>
    <s v="610007-2"/>
    <x v="7"/>
    <n v="0"/>
    <n v="416"/>
    <n v="0"/>
    <n v="0"/>
    <s v="603705"/>
    <x v="4"/>
    <s v="610007"/>
    <s v="610007 - Meals"/>
  </r>
  <r>
    <x v="0"/>
    <x v="10"/>
    <x v="0"/>
    <s v="R300.0001.0001.603705"/>
    <s v="AXIOS IRADASSETS CLOUD"/>
    <s v="610021-2"/>
    <x v="8"/>
    <n v="0"/>
    <n v="139.66"/>
    <n v="0"/>
    <n v="0"/>
    <s v="603705"/>
    <x v="4"/>
    <s v="610021"/>
    <s v="610021 - Unallowable Lodging"/>
  </r>
  <r>
    <x v="0"/>
    <x v="10"/>
    <x v="0"/>
    <s v="R300.0001.0001.603705"/>
    <s v="AXIOS IRADASSETS CLOUD"/>
    <s v="614000-2"/>
    <x v="3"/>
    <n v="0"/>
    <n v="0"/>
    <n v="0"/>
    <n v="0"/>
    <s v="603705"/>
    <x v="4"/>
    <s v="614000"/>
    <s v="614000 - Employee Training Expense"/>
  </r>
  <r>
    <x v="0"/>
    <x v="10"/>
    <x v="0"/>
    <s v="R300.0001.0001.603705"/>
    <s v="AXIOS IRADASSETS CLOUD"/>
    <s v="634000-2"/>
    <x v="9"/>
    <n v="0"/>
    <n v="1629"/>
    <n v="0"/>
    <n v="0"/>
    <s v="603705"/>
    <x v="4"/>
    <s v="634000"/>
    <s v="634000 - Other Expense"/>
  </r>
  <r>
    <x v="0"/>
    <x v="10"/>
    <x v="0"/>
    <s v="R300.0001.0001.603705"/>
    <s v="AXIOS IRADASSETS CLOUD"/>
    <s v="634400-2"/>
    <x v="2"/>
    <n v="0"/>
    <n v="0"/>
    <n v="0"/>
    <n v="0"/>
    <s v="603705"/>
    <x v="4"/>
    <s v="634400"/>
    <s v="634400 - ProCard Purchases-Othr"/>
  </r>
  <r>
    <x v="0"/>
    <x v="10"/>
    <x v="0"/>
    <s v="R300.0001.0001.603706"/>
    <s v="AXIOS IRADASSETS SIGNALS"/>
    <s v="600000-2"/>
    <x v="0"/>
    <n v="0"/>
    <n v="0"/>
    <n v="0"/>
    <n v="0"/>
    <s v="603706"/>
    <x v="0"/>
    <s v="600000"/>
    <s v="600000 - Wages &amp; Salaries - Mgmt"/>
  </r>
  <r>
    <x v="0"/>
    <x v="10"/>
    <x v="0"/>
    <s v="R300.0001.0001.603706"/>
    <s v="AXIOS IRADASSETS SIGNALS"/>
    <s v="600000-2-55"/>
    <x v="1"/>
    <n v="0"/>
    <n v="0"/>
    <n v="0"/>
    <n v="0"/>
    <s v="603706"/>
    <x v="0"/>
    <s v="600000"/>
    <s v="600000 - Burden"/>
  </r>
  <r>
    <x v="0"/>
    <x v="10"/>
    <x v="0"/>
    <s v="R300.0001.0001.603706"/>
    <s v="AXIOS IRADASSETS SIGNALS"/>
    <s v="600000-2-56"/>
    <x v="1"/>
    <n v="0"/>
    <n v="0"/>
    <n v="0"/>
    <n v="0"/>
    <s v="603706"/>
    <x v="0"/>
    <s v="600000"/>
    <s v="600000 - Burden"/>
  </r>
  <r>
    <x v="0"/>
    <x v="10"/>
    <x v="0"/>
    <s v="R300.0001.0001.603707"/>
    <s v="AXIOS IRADASSETS THINCLIE"/>
    <s v="600000-2"/>
    <x v="0"/>
    <n v="0"/>
    <n v="0"/>
    <n v="0"/>
    <n v="0"/>
    <s v="603707"/>
    <x v="3"/>
    <s v="600000"/>
    <s v="600000 - Wages &amp; Salaries - Mgmt"/>
  </r>
  <r>
    <x v="0"/>
    <x v="10"/>
    <x v="0"/>
    <s v="R300.0001.0001.603707"/>
    <s v="AXIOS IRADASSETS THINCLIE"/>
    <s v="600000-2-55"/>
    <x v="1"/>
    <n v="0"/>
    <n v="0"/>
    <n v="0"/>
    <n v="0"/>
    <s v="603707"/>
    <x v="3"/>
    <s v="600000"/>
    <s v="600000 - Burden"/>
  </r>
  <r>
    <x v="0"/>
    <x v="10"/>
    <x v="0"/>
    <s v="R300.0001.0001.603707"/>
    <s v="AXIOS IRADASSETS THINCLIE"/>
    <s v="600000-2-56"/>
    <x v="1"/>
    <n v="0"/>
    <n v="0"/>
    <n v="0"/>
    <n v="0"/>
    <s v="603707"/>
    <x v="3"/>
    <s v="600000"/>
    <s v="600000 - Burden"/>
  </r>
  <r>
    <x v="0"/>
    <x v="10"/>
    <x v="0"/>
    <s v="R300.0002.0001.603708"/>
    <s v="AXIOS ATTACK CYBER"/>
    <s v="600000-2"/>
    <x v="0"/>
    <n v="0"/>
    <n v="0"/>
    <n v="0"/>
    <n v="0"/>
    <s v="603708"/>
    <x v="1"/>
    <s v="600000"/>
    <s v="600000 - Wages &amp; Salaries - Mgmt"/>
  </r>
  <r>
    <x v="0"/>
    <x v="10"/>
    <x v="0"/>
    <s v="R300.0002.0001.603708"/>
    <s v="AXIOS ATTACK CYBER"/>
    <s v="600000-2-55"/>
    <x v="1"/>
    <n v="0"/>
    <n v="0"/>
    <n v="0"/>
    <n v="0"/>
    <s v="603708"/>
    <x v="1"/>
    <s v="600000"/>
    <s v="600000 - Burden"/>
  </r>
  <r>
    <x v="0"/>
    <x v="10"/>
    <x v="0"/>
    <s v="R300.0002.0001.603708"/>
    <s v="AXIOS ATTACK CYBER"/>
    <s v="600000-2-56"/>
    <x v="1"/>
    <n v="0"/>
    <n v="0"/>
    <n v="0"/>
    <n v="0"/>
    <s v="603708"/>
    <x v="1"/>
    <s v="600000"/>
    <s v="600000 - Burden"/>
  </r>
  <r>
    <x v="0"/>
    <x v="10"/>
    <x v="0"/>
    <s v="R300.0002.0001.603709"/>
    <s v="AXIOS ATTACK MISSION"/>
    <s v="600000-2"/>
    <x v="0"/>
    <n v="0"/>
    <n v="0"/>
    <n v="0"/>
    <n v="0"/>
    <s v="603709"/>
    <x v="2"/>
    <s v="600000"/>
    <s v="600000 - Wages &amp; Salaries - Mgmt"/>
  </r>
  <r>
    <x v="0"/>
    <x v="10"/>
    <x v="0"/>
    <s v="R300.0002.0001.603709"/>
    <s v="AXIOS ATTACK MISSION"/>
    <s v="600000-2-55"/>
    <x v="1"/>
    <n v="0"/>
    <n v="0"/>
    <n v="0"/>
    <n v="0"/>
    <s v="603709"/>
    <x v="2"/>
    <s v="600000"/>
    <s v="600000 - Burden"/>
  </r>
  <r>
    <x v="0"/>
    <x v="10"/>
    <x v="0"/>
    <s v="R300.0002.0001.603709"/>
    <s v="AXIOS ATTACK MISSION"/>
    <s v="600000-2-56"/>
    <x v="1"/>
    <n v="0"/>
    <n v="0"/>
    <n v="0"/>
    <n v="0"/>
    <s v="603709"/>
    <x v="2"/>
    <s v="600000"/>
    <s v="600000 - Burden"/>
  </r>
  <r>
    <x v="0"/>
    <x v="1"/>
    <x v="0"/>
    <s v="R505.0000.0001.603713"/>
    <s v="NEXT GEN UNIFIED COMMS"/>
    <s v="600000-2"/>
    <x v="0"/>
    <n v="15.5"/>
    <n v="931.49"/>
    <n v="0"/>
    <n v="0"/>
    <s v="603713"/>
    <x v="5"/>
    <s v="600000"/>
    <s v="600000 - Wages &amp; Salaries - Mgmt"/>
  </r>
  <r>
    <x v="0"/>
    <x v="1"/>
    <x v="0"/>
    <s v="R505.0000.0001.603713"/>
    <s v="NEXT GEN UNIFIED COMMS"/>
    <s v="600000-2-42"/>
    <x v="1"/>
    <n v="0"/>
    <n v="752.64"/>
    <n v="0"/>
    <n v="0"/>
    <s v="603713"/>
    <x v="5"/>
    <s v="600000"/>
    <s v="600000 - Burden"/>
  </r>
  <r>
    <x v="0"/>
    <x v="1"/>
    <x v="0"/>
    <s v="R505.0000.0001.603713"/>
    <s v="NEXT GEN UNIFIED COMMS"/>
    <s v="600000-2-48"/>
    <x v="1"/>
    <n v="0"/>
    <n v="435.01"/>
    <n v="0"/>
    <n v="0"/>
    <s v="603713"/>
    <x v="5"/>
    <s v="600000"/>
    <s v="600000 - Burden"/>
  </r>
  <r>
    <x v="0"/>
    <x v="1"/>
    <x v="0"/>
    <s v="R505.0000.0001.603713"/>
    <s v="NEXT GEN UNIFIED COMMS"/>
    <s v="652800-2"/>
    <x v="10"/>
    <n v="0"/>
    <n v="884"/>
    <n v="0"/>
    <n v="0"/>
    <s v="603713"/>
    <x v="5"/>
    <s v="652800"/>
    <s v="652800 - Purch Mat'l (Other Mfg)"/>
  </r>
  <r>
    <x v="0"/>
    <x v="2"/>
    <x v="0"/>
    <s v="R505.0000.0001.603713"/>
    <s v="NEXT GEN UNIFIED COMMS"/>
    <s v="600000-2"/>
    <x v="0"/>
    <n v="88.75"/>
    <n v="5435.7"/>
    <n v="0"/>
    <n v="0"/>
    <s v="603713"/>
    <x v="5"/>
    <s v="600000"/>
    <s v="600000 - Wages &amp; Salaries - Mgmt"/>
  </r>
  <r>
    <x v="0"/>
    <x v="2"/>
    <x v="0"/>
    <s v="R505.0000.0001.603713"/>
    <s v="NEXT GEN UNIFIED COMMS"/>
    <s v="600000-2-42"/>
    <x v="1"/>
    <n v="0"/>
    <n v="4392.05"/>
    <n v="0"/>
    <n v="0"/>
    <s v="603713"/>
    <x v="5"/>
    <s v="600000"/>
    <s v="600000 - Burden"/>
  </r>
  <r>
    <x v="0"/>
    <x v="2"/>
    <x v="0"/>
    <s v="R505.0000.0001.603713"/>
    <s v="NEXT GEN UNIFIED COMMS"/>
    <s v="600000-2-48"/>
    <x v="1"/>
    <n v="0"/>
    <n v="2538.4699999999998"/>
    <n v="0"/>
    <n v="0"/>
    <s v="603713"/>
    <x v="5"/>
    <s v="600000"/>
    <s v="600000 - Burden"/>
  </r>
  <r>
    <x v="0"/>
    <x v="2"/>
    <x v="0"/>
    <s v="R505.0000.0001.603713"/>
    <s v="NEXT GEN UNIFIED COMMS"/>
    <s v="652800-2"/>
    <x v="10"/>
    <n v="0"/>
    <n v="19192.580000000002"/>
    <n v="0"/>
    <n v="0"/>
    <s v="603713"/>
    <x v="5"/>
    <s v="652800"/>
    <s v="652800 - Purch Mat'l (Other Mfg)"/>
  </r>
  <r>
    <x v="0"/>
    <x v="3"/>
    <x v="0"/>
    <s v="R505.0000.0001.603713"/>
    <s v="NEXT GEN UNIFIED COMMS"/>
    <s v="600000-2"/>
    <x v="0"/>
    <n v="18.5"/>
    <n v="1142.03"/>
    <n v="0"/>
    <n v="0"/>
    <s v="603713"/>
    <x v="5"/>
    <s v="600000"/>
    <s v="600000 - Wages &amp; Salaries - Mgmt"/>
  </r>
  <r>
    <x v="0"/>
    <x v="3"/>
    <x v="0"/>
    <s v="R505.0000.0001.603713"/>
    <s v="NEXT GEN UNIFIED COMMS"/>
    <s v="600000-2-42"/>
    <x v="1"/>
    <n v="0"/>
    <n v="922.76"/>
    <n v="0"/>
    <n v="0"/>
    <s v="603713"/>
    <x v="5"/>
    <s v="600000"/>
    <s v="600000 - Burden"/>
  </r>
  <r>
    <x v="0"/>
    <x v="3"/>
    <x v="0"/>
    <s v="R505.0000.0001.603713"/>
    <s v="NEXT GEN UNIFIED COMMS"/>
    <s v="600000-2-48"/>
    <x v="1"/>
    <n v="0"/>
    <n v="533.33000000000004"/>
    <n v="0"/>
    <n v="0"/>
    <s v="603713"/>
    <x v="5"/>
    <s v="600000"/>
    <s v="600000 - Burden"/>
  </r>
  <r>
    <x v="0"/>
    <x v="3"/>
    <x v="0"/>
    <s v="R505.0000.0001.603713"/>
    <s v="NEXT GEN UNIFIED COMMS"/>
    <s v="652800-2"/>
    <x v="10"/>
    <n v="0"/>
    <n v="11647.97"/>
    <n v="0"/>
    <n v="0"/>
    <s v="603713"/>
    <x v="5"/>
    <s v="652800"/>
    <s v="652800 - Purch Mat'l (Other Mfg)"/>
  </r>
  <r>
    <x v="0"/>
    <x v="4"/>
    <x v="0"/>
    <s v="R505.0000.0001.603713"/>
    <s v="NEXT GEN UNIFIED COMMS"/>
    <s v="600000-2"/>
    <x v="0"/>
    <n v="40.75"/>
    <n v="2515.5300000000002"/>
    <n v="0"/>
    <n v="0"/>
    <s v="603713"/>
    <x v="5"/>
    <s v="600000"/>
    <s v="600000 - Wages &amp; Salaries - Mgmt"/>
  </r>
  <r>
    <x v="0"/>
    <x v="4"/>
    <x v="0"/>
    <s v="R505.0000.0001.603713"/>
    <s v="NEXT GEN UNIFIED COMMS"/>
    <s v="600000-2-42"/>
    <x v="1"/>
    <n v="0"/>
    <n v="2032.55"/>
    <n v="0"/>
    <n v="0"/>
    <s v="603713"/>
    <x v="5"/>
    <s v="600000"/>
    <s v="600000 - Burden"/>
  </r>
  <r>
    <x v="0"/>
    <x v="4"/>
    <x v="0"/>
    <s v="R505.0000.0001.603713"/>
    <s v="NEXT GEN UNIFIED COMMS"/>
    <s v="600000-2-48"/>
    <x v="1"/>
    <n v="0"/>
    <n v="1174.75"/>
    <n v="0"/>
    <n v="0"/>
    <s v="603713"/>
    <x v="5"/>
    <s v="600000"/>
    <s v="600000 - Burden"/>
  </r>
  <r>
    <x v="0"/>
    <x v="4"/>
    <x v="0"/>
    <s v="R505.0000.0001.603713"/>
    <s v="NEXT GEN UNIFIED COMMS"/>
    <s v="600100-2"/>
    <x v="11"/>
    <n v="114"/>
    <n v="1710"/>
    <n v="0"/>
    <n v="0"/>
    <s v="603713"/>
    <x v="5"/>
    <s v="600100"/>
    <s v="600100 - Wages &amp; Salary Part-Time"/>
  </r>
  <r>
    <x v="0"/>
    <x v="4"/>
    <x v="0"/>
    <s v="R505.0000.0001.603713"/>
    <s v="NEXT GEN UNIFIED COMMS"/>
    <s v="652800-2"/>
    <x v="10"/>
    <n v="0"/>
    <n v="0"/>
    <n v="0"/>
    <n v="0"/>
    <s v="603713"/>
    <x v="5"/>
    <s v="652800"/>
    <s v="652800 - Purch Mat'l (Other Mfg)"/>
  </r>
  <r>
    <x v="0"/>
    <x v="5"/>
    <x v="0"/>
    <s v="R505.0000.0001.603713"/>
    <s v="NEXT GEN UNIFIED COMMS"/>
    <s v="600000-2"/>
    <x v="0"/>
    <n v="105.5"/>
    <n v="6512.61"/>
    <n v="0"/>
    <n v="0"/>
    <s v="603713"/>
    <x v="5"/>
    <s v="600000"/>
    <s v="600000 - Wages &amp; Salaries - Mgmt"/>
  </r>
  <r>
    <x v="0"/>
    <x v="5"/>
    <x v="0"/>
    <s v="R505.0000.0001.603713"/>
    <s v="NEXT GEN UNIFIED COMMS"/>
    <s v="600000-2-42"/>
    <x v="1"/>
    <n v="0"/>
    <n v="5262.19"/>
    <n v="0"/>
    <n v="0"/>
    <s v="603713"/>
    <x v="5"/>
    <s v="600000"/>
    <s v="600000 - Burden"/>
  </r>
  <r>
    <x v="0"/>
    <x v="5"/>
    <x v="0"/>
    <s v="R505.0000.0001.603713"/>
    <s v="NEXT GEN UNIFIED COMMS"/>
    <s v="600000-2-48"/>
    <x v="1"/>
    <n v="0"/>
    <n v="3041.39"/>
    <n v="0"/>
    <n v="0"/>
    <s v="603713"/>
    <x v="5"/>
    <s v="600000"/>
    <s v="600000 - Burden"/>
  </r>
  <r>
    <x v="0"/>
    <x v="5"/>
    <x v="0"/>
    <s v="R505.0000.0001.603713"/>
    <s v="NEXT GEN UNIFIED COMMS"/>
    <s v="600100-2"/>
    <x v="11"/>
    <n v="200"/>
    <n v="3000"/>
    <n v="0"/>
    <n v="0"/>
    <s v="603713"/>
    <x v="5"/>
    <s v="600100"/>
    <s v="600100 - Wages &amp; Salary Part-Time"/>
  </r>
  <r>
    <x v="0"/>
    <x v="5"/>
    <x v="0"/>
    <s v="R505.0000.0001.603713"/>
    <s v="NEXT GEN UNIFIED COMMS"/>
    <s v="600100-2-42"/>
    <x v="1"/>
    <n v="0"/>
    <n v="3805.68"/>
    <n v="0"/>
    <n v="0"/>
    <s v="603713"/>
    <x v="5"/>
    <s v="600100"/>
    <s v="600100 - Burden"/>
  </r>
  <r>
    <x v="0"/>
    <x v="5"/>
    <x v="0"/>
    <s v="R505.0000.0001.603713"/>
    <s v="NEXT GEN UNIFIED COMMS"/>
    <s v="652800-2"/>
    <x v="10"/>
    <n v="0"/>
    <n v="0"/>
    <n v="0"/>
    <n v="0"/>
    <s v="603713"/>
    <x v="5"/>
    <s v="652800"/>
    <s v="652800 - Purch Mat'l (Other Mfg)"/>
  </r>
  <r>
    <x v="0"/>
    <x v="6"/>
    <x v="0"/>
    <s v="R505.0000.0001.603713"/>
    <s v="NEXT GEN UNIFIED COMMS"/>
    <s v="600000-2"/>
    <x v="0"/>
    <n v="82.25"/>
    <n v="5077.3599999999997"/>
    <n v="0"/>
    <n v="0"/>
    <s v="603713"/>
    <x v="5"/>
    <s v="600000"/>
    <s v="600000 - Wages &amp; Salaries - Mgmt"/>
  </r>
  <r>
    <x v="0"/>
    <x v="6"/>
    <x v="0"/>
    <s v="R505.0000.0001.603713"/>
    <s v="NEXT GEN UNIFIED COMMS"/>
    <s v="600000-2-42"/>
    <x v="1"/>
    <n v="0"/>
    <n v="4102.5"/>
    <n v="0"/>
    <n v="0"/>
    <s v="603713"/>
    <x v="5"/>
    <s v="600000"/>
    <s v="600000 - Burden"/>
  </r>
  <r>
    <x v="0"/>
    <x v="6"/>
    <x v="0"/>
    <s v="R505.0000.0001.603713"/>
    <s v="NEXT GEN UNIFIED COMMS"/>
    <s v="600000-2-48"/>
    <x v="1"/>
    <n v="0"/>
    <n v="2371.12"/>
    <n v="0"/>
    <n v="0"/>
    <s v="603713"/>
    <x v="5"/>
    <s v="600000"/>
    <s v="600000 - Burden"/>
  </r>
  <r>
    <x v="0"/>
    <x v="6"/>
    <x v="0"/>
    <s v="R505.0000.0001.603713"/>
    <s v="NEXT GEN UNIFIED COMMS"/>
    <s v="600100-2"/>
    <x v="11"/>
    <n v="80"/>
    <n v="1200"/>
    <n v="0"/>
    <n v="0"/>
    <s v="603713"/>
    <x v="5"/>
    <s v="600100"/>
    <s v="600100 - Wages &amp; Salary Part-Time"/>
  </r>
  <r>
    <x v="0"/>
    <x v="6"/>
    <x v="0"/>
    <s v="R505.0000.0001.603713"/>
    <s v="NEXT GEN UNIFIED COMMS"/>
    <s v="600100-2-42"/>
    <x v="1"/>
    <n v="0"/>
    <n v="969.6"/>
    <n v="0"/>
    <n v="0"/>
    <s v="603713"/>
    <x v="5"/>
    <s v="600100"/>
    <s v="600100 - Burden"/>
  </r>
  <r>
    <x v="0"/>
    <x v="6"/>
    <x v="0"/>
    <s v="R505.0000.0001.603713"/>
    <s v="NEXT GEN UNIFIED COMMS"/>
    <s v="610023-2"/>
    <x v="12"/>
    <n v="0"/>
    <n v="105.59"/>
    <n v="0"/>
    <n v="0"/>
    <s v="603713"/>
    <x v="5"/>
    <s v="610023"/>
    <s v="610023 - Unallowable Exp - Other"/>
  </r>
  <r>
    <x v="0"/>
    <x v="6"/>
    <x v="0"/>
    <s v="R505.0000.0001.603713"/>
    <s v="NEXT GEN UNIFIED COMMS"/>
    <s v="634400-2"/>
    <x v="2"/>
    <n v="0"/>
    <n v="182.52"/>
    <n v="0"/>
    <n v="0"/>
    <s v="603713"/>
    <x v="5"/>
    <s v="634400"/>
    <s v="634400 - ProCard Purchases-Othr"/>
  </r>
  <r>
    <x v="0"/>
    <x v="6"/>
    <x v="0"/>
    <s v="R505.0000.0001.603713"/>
    <s v="NEXT GEN UNIFIED COMMS"/>
    <s v="652800-2"/>
    <x v="10"/>
    <n v="0"/>
    <n v="1455.7"/>
    <n v="0"/>
    <n v="0"/>
    <s v="603713"/>
    <x v="5"/>
    <s v="652800"/>
    <s v="652800 - Purch Mat'l (Other Mfg)"/>
  </r>
  <r>
    <x v="0"/>
    <x v="7"/>
    <x v="0"/>
    <s v="R505.0000.0001.603713"/>
    <s v="NEXT GEN UNIFIED COMMS"/>
    <s v="600000-2"/>
    <x v="0"/>
    <n v="31.25"/>
    <n v="1948.9"/>
    <n v="0"/>
    <n v="0"/>
    <s v="603713"/>
    <x v="5"/>
    <s v="600000"/>
    <s v="600000 - Wages &amp; Salaries - Mgmt"/>
  </r>
  <r>
    <x v="0"/>
    <x v="7"/>
    <x v="0"/>
    <s v="R505.0000.0001.603713"/>
    <s v="NEXT GEN UNIFIED COMMS"/>
    <s v="600000-2-42"/>
    <x v="1"/>
    <n v="0"/>
    <n v="1574.71"/>
    <n v="0"/>
    <n v="0"/>
    <s v="603713"/>
    <x v="5"/>
    <s v="600000"/>
    <s v="600000 - Burden"/>
  </r>
  <r>
    <x v="0"/>
    <x v="7"/>
    <x v="0"/>
    <s v="R505.0000.0001.603713"/>
    <s v="NEXT GEN UNIFIED COMMS"/>
    <s v="600000-2-48"/>
    <x v="1"/>
    <n v="0"/>
    <n v="910.14"/>
    <n v="0"/>
    <n v="0"/>
    <s v="603713"/>
    <x v="5"/>
    <s v="600000"/>
    <s v="600000 - Burden"/>
  </r>
  <r>
    <x v="0"/>
    <x v="7"/>
    <x v="0"/>
    <s v="R505.0000.0001.603713"/>
    <s v="NEXT GEN UNIFIED COMMS"/>
    <s v="600100-2"/>
    <x v="11"/>
    <n v="0"/>
    <n v="0"/>
    <n v="0"/>
    <n v="0"/>
    <s v="603713"/>
    <x v="5"/>
    <s v="600100"/>
    <s v="600100 - Wages &amp; Salary Part-Time"/>
  </r>
  <r>
    <x v="0"/>
    <x v="7"/>
    <x v="0"/>
    <s v="R505.0000.0001.603713"/>
    <s v="NEXT GEN UNIFIED COMMS"/>
    <s v="600100-2-42"/>
    <x v="1"/>
    <n v="0"/>
    <n v="0"/>
    <n v="0"/>
    <n v="0"/>
    <s v="603713"/>
    <x v="5"/>
    <s v="600100"/>
    <s v="600100 - Burden"/>
  </r>
  <r>
    <x v="0"/>
    <x v="7"/>
    <x v="0"/>
    <s v="R505.0000.0001.603713"/>
    <s v="NEXT GEN UNIFIED COMMS"/>
    <s v="610023-2"/>
    <x v="12"/>
    <n v="0"/>
    <n v="0"/>
    <n v="0"/>
    <n v="0"/>
    <s v="603713"/>
    <x v="5"/>
    <s v="610023"/>
    <s v="610023 - Unallowable Exp - Other"/>
  </r>
  <r>
    <x v="0"/>
    <x v="7"/>
    <x v="0"/>
    <s v="R505.0000.0001.603713"/>
    <s v="NEXT GEN UNIFIED COMMS"/>
    <s v="634400-2"/>
    <x v="2"/>
    <n v="0"/>
    <n v="0"/>
    <n v="0"/>
    <n v="0"/>
    <s v="603713"/>
    <x v="5"/>
    <s v="634400"/>
    <s v="634400 - ProCard Purchases-Othr"/>
  </r>
  <r>
    <x v="0"/>
    <x v="7"/>
    <x v="0"/>
    <s v="R505.0000.0001.603713"/>
    <s v="NEXT GEN UNIFIED COMMS"/>
    <s v="652800-2"/>
    <x v="10"/>
    <n v="0"/>
    <n v="0"/>
    <n v="0"/>
    <n v="0"/>
    <s v="603713"/>
    <x v="5"/>
    <s v="652800"/>
    <s v="652800 - Purch Mat'l (Other Mfg)"/>
  </r>
  <r>
    <x v="0"/>
    <x v="8"/>
    <x v="0"/>
    <s v="R505.0000.0001.603713"/>
    <s v="NEXT GEN UNIFIED COMMS"/>
    <s v="600000-2"/>
    <x v="0"/>
    <n v="12.5"/>
    <n v="688.36"/>
    <n v="0"/>
    <n v="0"/>
    <s v="603713"/>
    <x v="5"/>
    <s v="600000"/>
    <s v="600000 - Wages &amp; Salaries - Mgmt"/>
  </r>
  <r>
    <x v="0"/>
    <x v="8"/>
    <x v="0"/>
    <s v="R505.0000.0001.603713"/>
    <s v="NEXT GEN UNIFIED COMMS"/>
    <s v="600000-2-42"/>
    <x v="1"/>
    <n v="0"/>
    <n v="556.20000000000005"/>
    <n v="0"/>
    <n v="0"/>
    <s v="603713"/>
    <x v="5"/>
    <s v="600000"/>
    <s v="600000 - Burden"/>
  </r>
  <r>
    <x v="0"/>
    <x v="8"/>
    <x v="0"/>
    <s v="R505.0000.0001.603713"/>
    <s v="NEXT GEN UNIFIED COMMS"/>
    <s v="600000-2-48"/>
    <x v="1"/>
    <n v="0"/>
    <n v="321.45999999999998"/>
    <n v="0"/>
    <n v="0"/>
    <s v="603713"/>
    <x v="5"/>
    <s v="600000"/>
    <s v="600000 - Burden"/>
  </r>
  <r>
    <x v="0"/>
    <x v="8"/>
    <x v="0"/>
    <s v="R505.0000.0001.603713"/>
    <s v="NEXT GEN UNIFIED COMMS"/>
    <s v="600100-2"/>
    <x v="11"/>
    <n v="0"/>
    <n v="0"/>
    <n v="0"/>
    <n v="0"/>
    <s v="603713"/>
    <x v="5"/>
    <s v="600100"/>
    <s v="600100 - Wages &amp; Salary Part-Time"/>
  </r>
  <r>
    <x v="0"/>
    <x v="8"/>
    <x v="0"/>
    <s v="R505.0000.0001.603713"/>
    <s v="NEXT GEN UNIFIED COMMS"/>
    <s v="600100-2-42"/>
    <x v="1"/>
    <n v="0"/>
    <n v="0"/>
    <n v="0"/>
    <n v="0"/>
    <s v="603713"/>
    <x v="5"/>
    <s v="600100"/>
    <s v="600100 - Burden"/>
  </r>
  <r>
    <x v="0"/>
    <x v="8"/>
    <x v="0"/>
    <s v="R505.0000.0001.603713"/>
    <s v="NEXT GEN UNIFIED COMMS"/>
    <s v="610023-2"/>
    <x v="12"/>
    <n v="0"/>
    <n v="0"/>
    <n v="0"/>
    <n v="0"/>
    <s v="603713"/>
    <x v="5"/>
    <s v="610023"/>
    <s v="610023 - Unallowable Exp - Other"/>
  </r>
  <r>
    <x v="0"/>
    <x v="8"/>
    <x v="0"/>
    <s v="R505.0000.0001.603713"/>
    <s v="NEXT GEN UNIFIED COMMS"/>
    <s v="634400-2"/>
    <x v="2"/>
    <n v="0"/>
    <n v="0"/>
    <n v="0"/>
    <n v="0"/>
    <s v="603713"/>
    <x v="5"/>
    <s v="634400"/>
    <s v="634400 - ProCard Purchases-Othr"/>
  </r>
  <r>
    <x v="0"/>
    <x v="8"/>
    <x v="0"/>
    <s v="R505.0000.0001.603713"/>
    <s v="NEXT GEN UNIFIED COMMS"/>
    <s v="652800-2"/>
    <x v="10"/>
    <n v="0"/>
    <n v="0"/>
    <n v="0"/>
    <n v="0"/>
    <s v="603713"/>
    <x v="5"/>
    <s v="652800"/>
    <s v="652800 - Purch Mat'l (Other Mfg)"/>
  </r>
  <r>
    <x v="0"/>
    <x v="9"/>
    <x v="0"/>
    <s v="R505.0000.0001.603713"/>
    <s v="NEXT GEN UNIFIED COMMS"/>
    <s v="600000-2"/>
    <x v="0"/>
    <n v="6.5"/>
    <n v="312.72000000000003"/>
    <n v="0"/>
    <n v="0"/>
    <s v="603713"/>
    <x v="5"/>
    <s v="600000"/>
    <s v="600000 - Wages &amp; Salaries - Mgmt"/>
  </r>
  <r>
    <x v="0"/>
    <x v="9"/>
    <x v="0"/>
    <s v="R505.0000.0001.603713"/>
    <s v="NEXT GEN UNIFIED COMMS"/>
    <s v="600000-2-42"/>
    <x v="1"/>
    <n v="0"/>
    <n v="252.68"/>
    <n v="0"/>
    <n v="0"/>
    <s v="603713"/>
    <x v="5"/>
    <s v="600000"/>
    <s v="600000 - Burden"/>
  </r>
  <r>
    <x v="0"/>
    <x v="9"/>
    <x v="0"/>
    <s v="R505.0000.0001.603713"/>
    <s v="NEXT GEN UNIFIED COMMS"/>
    <s v="600000-2-48"/>
    <x v="1"/>
    <n v="0"/>
    <n v="146.04"/>
    <n v="0"/>
    <n v="0"/>
    <s v="603713"/>
    <x v="5"/>
    <s v="600000"/>
    <s v="600000 - Burden"/>
  </r>
  <r>
    <x v="0"/>
    <x v="9"/>
    <x v="0"/>
    <s v="R505.0000.0001.603713"/>
    <s v="NEXT GEN UNIFIED COMMS"/>
    <s v="600100-2"/>
    <x v="11"/>
    <n v="0"/>
    <n v="0"/>
    <n v="0"/>
    <n v="0"/>
    <s v="603713"/>
    <x v="5"/>
    <s v="600100"/>
    <s v="600100 - Wages &amp; Salary Part-Time"/>
  </r>
  <r>
    <x v="0"/>
    <x v="9"/>
    <x v="0"/>
    <s v="R505.0000.0001.603713"/>
    <s v="NEXT GEN UNIFIED COMMS"/>
    <s v="600100-2-42"/>
    <x v="1"/>
    <n v="0"/>
    <n v="0"/>
    <n v="0"/>
    <n v="0"/>
    <s v="603713"/>
    <x v="5"/>
    <s v="600100"/>
    <s v="600100 - Burden"/>
  </r>
  <r>
    <x v="0"/>
    <x v="9"/>
    <x v="0"/>
    <s v="R505.0000.0001.603713"/>
    <s v="NEXT GEN UNIFIED COMMS"/>
    <s v="610023-2"/>
    <x v="12"/>
    <n v="0"/>
    <n v="0"/>
    <n v="0"/>
    <n v="0"/>
    <s v="603713"/>
    <x v="5"/>
    <s v="610023"/>
    <s v="610023 - Unallowable Exp - Other"/>
  </r>
  <r>
    <x v="0"/>
    <x v="9"/>
    <x v="0"/>
    <s v="R505.0000.0001.603713"/>
    <s v="NEXT GEN UNIFIED COMMS"/>
    <s v="634400-2"/>
    <x v="2"/>
    <n v="0"/>
    <n v="0"/>
    <n v="0"/>
    <n v="0"/>
    <s v="603713"/>
    <x v="5"/>
    <s v="634400"/>
    <s v="634400 - ProCard Purchases-Othr"/>
  </r>
  <r>
    <x v="0"/>
    <x v="9"/>
    <x v="0"/>
    <s v="R505.0000.0001.603713"/>
    <s v="NEXT GEN UNIFIED COMMS"/>
    <s v="652800-2"/>
    <x v="10"/>
    <n v="0"/>
    <n v="0"/>
    <n v="0"/>
    <n v="0"/>
    <s v="603713"/>
    <x v="5"/>
    <s v="652800"/>
    <s v="652800 - Purch Mat'l (Other Mfg)"/>
  </r>
  <r>
    <x v="0"/>
    <x v="9"/>
    <x v="0"/>
    <s v="R505.0000.0001.603713"/>
    <s v="NEXT GEN UNIFIED COMMS"/>
    <s v="690200-2"/>
    <x v="13"/>
    <n v="0"/>
    <n v="3072.94"/>
    <n v="0"/>
    <n v="0"/>
    <s v="603713"/>
    <x v="5"/>
    <s v="690200"/>
    <s v="690200 - RECOVERY EXP INBOUND"/>
  </r>
  <r>
    <x v="0"/>
    <x v="10"/>
    <x v="0"/>
    <s v="R505.0000.0001.603713"/>
    <s v="NEXT GEN UNIFIED COMMS"/>
    <s v="600000-2"/>
    <x v="0"/>
    <n v="2"/>
    <n v="86.54"/>
    <n v="0"/>
    <n v="0"/>
    <s v="603713"/>
    <x v="5"/>
    <s v="600000"/>
    <s v="600000 - Wages &amp; Salaries - Mgmt"/>
  </r>
  <r>
    <x v="0"/>
    <x v="10"/>
    <x v="0"/>
    <s v="R505.0000.0001.603713"/>
    <s v="NEXT GEN UNIFIED COMMS"/>
    <s v="600000-2-42"/>
    <x v="1"/>
    <n v="0"/>
    <n v="69.92"/>
    <n v="0"/>
    <n v="0"/>
    <s v="603713"/>
    <x v="5"/>
    <s v="600000"/>
    <s v="600000 - Burden"/>
  </r>
  <r>
    <x v="0"/>
    <x v="10"/>
    <x v="0"/>
    <s v="R505.0000.0001.603713"/>
    <s v="NEXT GEN UNIFIED COMMS"/>
    <s v="600000-2-48"/>
    <x v="1"/>
    <n v="0"/>
    <n v="40.42"/>
    <n v="0"/>
    <n v="0"/>
    <s v="603713"/>
    <x v="5"/>
    <s v="600000"/>
    <s v="600000 - Burden"/>
  </r>
  <r>
    <x v="0"/>
    <x v="10"/>
    <x v="0"/>
    <s v="R505.0000.0001.603713"/>
    <s v="NEXT GEN UNIFIED COMMS"/>
    <s v="600100-2"/>
    <x v="11"/>
    <n v="0"/>
    <n v="0"/>
    <n v="0"/>
    <n v="0"/>
    <s v="603713"/>
    <x v="5"/>
    <s v="600100"/>
    <s v="600100 - Wages &amp; Salary Part-Time"/>
  </r>
  <r>
    <x v="0"/>
    <x v="10"/>
    <x v="0"/>
    <s v="R505.0000.0001.603713"/>
    <s v="NEXT GEN UNIFIED COMMS"/>
    <s v="600100-2-42"/>
    <x v="1"/>
    <n v="0"/>
    <n v="0"/>
    <n v="0"/>
    <n v="0"/>
    <s v="603713"/>
    <x v="5"/>
    <s v="600100"/>
    <s v="600100 - Burden"/>
  </r>
  <r>
    <x v="0"/>
    <x v="10"/>
    <x v="0"/>
    <s v="R505.0000.0001.603713"/>
    <s v="NEXT GEN UNIFIED COMMS"/>
    <s v="610023-2"/>
    <x v="12"/>
    <n v="0"/>
    <n v="-105.59"/>
    <n v="0"/>
    <n v="0"/>
    <s v="603713"/>
    <x v="5"/>
    <s v="610023"/>
    <s v="610023 - Unallowable Exp - Other"/>
  </r>
  <r>
    <x v="0"/>
    <x v="10"/>
    <x v="0"/>
    <s v="R505.0000.0001.603713"/>
    <s v="NEXT GEN UNIFIED COMMS"/>
    <s v="634400-2"/>
    <x v="2"/>
    <n v="0"/>
    <n v="0"/>
    <n v="0"/>
    <n v="0"/>
    <s v="603713"/>
    <x v="5"/>
    <s v="634400"/>
    <s v="634400 - ProCard Purchases-Othr"/>
  </r>
  <r>
    <x v="0"/>
    <x v="10"/>
    <x v="0"/>
    <s v="R505.0000.0001.603713"/>
    <s v="NEXT GEN UNIFIED COMMS"/>
    <s v="652800-2"/>
    <x v="10"/>
    <n v="0"/>
    <n v="-3.78"/>
    <n v="0"/>
    <n v="0"/>
    <s v="603713"/>
    <x v="5"/>
    <s v="652800"/>
    <s v="652800 - Purch Mat'l (Other Mfg)"/>
  </r>
  <r>
    <x v="0"/>
    <x v="10"/>
    <x v="0"/>
    <s v="R505.0000.0001.603713"/>
    <s v="NEXT GEN UNIFIED COMMS"/>
    <s v="690200-2"/>
    <x v="13"/>
    <n v="0"/>
    <n v="0"/>
    <n v="0"/>
    <n v="0"/>
    <s v="603713"/>
    <x v="5"/>
    <s v="690200"/>
    <s v="690200 - RECOVERY EXP INBOUND"/>
  </r>
  <r>
    <x v="1"/>
    <x v="11"/>
    <x v="1"/>
    <m/>
    <m/>
    <m/>
    <x v="14"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37" firstHeaderRow="1" firstDataRow="2" firstDataCol="1" rowPageCount="1" colPageCount="1"/>
  <pivotFields count="15">
    <pivotField axis="axisPage" showAll="0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axis="axisRow" showAll="0">
      <items count="16">
        <item x="4"/>
        <item x="1"/>
        <item x="3"/>
        <item x="5"/>
        <item x="6"/>
        <item x="7"/>
        <item x="9"/>
        <item x="2"/>
        <item x="10"/>
        <item x="13"/>
        <item x="12"/>
        <item x="8"/>
        <item x="0"/>
        <item x="11"/>
        <item x="1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8">
        <item x="4"/>
        <item x="0"/>
        <item x="3"/>
        <item x="1"/>
        <item x="2"/>
        <item x="5"/>
        <item x="6"/>
        <item t="default"/>
      </items>
    </pivotField>
    <pivotField showAll="0"/>
    <pivotField showAll="0"/>
  </pivotFields>
  <rowFields count="3">
    <field x="2"/>
    <field x="12"/>
    <field x="6"/>
  </rowFields>
  <rowItems count="3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1"/>
    </i>
    <i r="2">
      <x v="12"/>
    </i>
    <i r="1">
      <x v="1"/>
    </i>
    <i r="2">
      <x v="1"/>
    </i>
    <i r="2">
      <x v="12"/>
    </i>
    <i r="1">
      <x v="2"/>
    </i>
    <i r="2">
      <x v="1"/>
    </i>
    <i r="2">
      <x v="12"/>
    </i>
    <i r="1">
      <x v="3"/>
    </i>
    <i r="2">
      <x v="1"/>
    </i>
    <i r="2">
      <x v="12"/>
    </i>
    <i r="1">
      <x v="4"/>
    </i>
    <i r="2">
      <x v="1"/>
    </i>
    <i r="2">
      <x v="12"/>
    </i>
    <i r="1">
      <x v="5"/>
    </i>
    <i r="2">
      <x v="1"/>
    </i>
    <i r="2">
      <x v="7"/>
    </i>
    <i r="2">
      <x v="8"/>
    </i>
    <i r="2">
      <x v="9"/>
    </i>
    <i r="2">
      <x v="10"/>
    </i>
    <i r="2">
      <x v="12"/>
    </i>
    <i r="2">
      <x v="1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item="0" hier="-1"/>
  </pageFields>
  <dataFields count="1">
    <dataField name="Sum of Amount" fld="8" baseField="2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workbookViewId="0">
      <selection activeCell="N20" sqref="N20:N21"/>
    </sheetView>
  </sheetViews>
  <sheetFormatPr defaultColWidth="38" defaultRowHeight="15" x14ac:dyDescent="0.25"/>
  <cols>
    <col min="1" max="1" width="37.85546875" bestFit="1" customWidth="1"/>
    <col min="2" max="2" width="16.28515625" bestFit="1" customWidth="1"/>
    <col min="3" max="8" width="10.5703125" bestFit="1" customWidth="1"/>
    <col min="9" max="11" width="9.5703125" bestFit="1" customWidth="1"/>
    <col min="12" max="12" width="10.5703125" bestFit="1" customWidth="1"/>
    <col min="13" max="13" width="11.5703125" bestFit="1" customWidth="1"/>
  </cols>
  <sheetData>
    <row r="1" spans="1:13" x14ac:dyDescent="0.25">
      <c r="A1" s="2" t="s">
        <v>0</v>
      </c>
      <c r="B1" s="3">
        <v>2016</v>
      </c>
    </row>
    <row r="3" spans="1:13" x14ac:dyDescent="0.25">
      <c r="A3" s="2" t="s">
        <v>69</v>
      </c>
      <c r="B3" s="2" t="s">
        <v>60</v>
      </c>
    </row>
    <row r="4" spans="1:13" x14ac:dyDescent="0.25">
      <c r="A4" s="2" t="s">
        <v>62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 t="s">
        <v>61</v>
      </c>
    </row>
    <row r="5" spans="1:13" x14ac:dyDescent="0.25">
      <c r="A5" s="3" t="s">
        <v>11</v>
      </c>
      <c r="B5" s="6">
        <v>27752.99</v>
      </c>
      <c r="C5" s="6">
        <v>44481.270000000004</v>
      </c>
      <c r="D5" s="6">
        <v>83792.11</v>
      </c>
      <c r="E5" s="6">
        <v>57658.53</v>
      </c>
      <c r="F5" s="6">
        <v>58258.64</v>
      </c>
      <c r="G5" s="6">
        <v>75603.88</v>
      </c>
      <c r="H5" s="6">
        <v>29375.430000000004</v>
      </c>
      <c r="I5" s="6">
        <v>6245.59</v>
      </c>
      <c r="J5" s="6">
        <v>3788.78</v>
      </c>
      <c r="K5" s="6">
        <v>8747.32</v>
      </c>
      <c r="L5" s="6">
        <v>11511.539999999999</v>
      </c>
      <c r="M5" s="6">
        <v>407216.08</v>
      </c>
    </row>
    <row r="6" spans="1:13" x14ac:dyDescent="0.25">
      <c r="A6" s="4" t="s">
        <v>63</v>
      </c>
      <c r="B6" s="6"/>
      <c r="C6" s="6"/>
      <c r="D6" s="6"/>
      <c r="E6" s="6">
        <v>47.370000000000005</v>
      </c>
      <c r="F6" s="6">
        <v>231.42000000000002</v>
      </c>
      <c r="G6" s="6">
        <v>10627.43</v>
      </c>
      <c r="H6" s="6">
        <v>11158.75</v>
      </c>
      <c r="I6" s="6">
        <v>1811.84</v>
      </c>
      <c r="J6" s="6">
        <v>1864.44</v>
      </c>
      <c r="K6" s="6">
        <v>23.86</v>
      </c>
      <c r="L6" s="6">
        <v>11424.029999999999</v>
      </c>
      <c r="M6" s="6">
        <v>37189.14</v>
      </c>
    </row>
    <row r="7" spans="1:13" x14ac:dyDescent="0.25">
      <c r="A7" s="5" t="s">
        <v>32</v>
      </c>
      <c r="B7" s="6"/>
      <c r="C7" s="6"/>
      <c r="D7" s="6"/>
      <c r="E7" s="6"/>
      <c r="F7" s="6"/>
      <c r="G7" s="6"/>
      <c r="H7" s="6"/>
      <c r="I7" s="6"/>
      <c r="J7" s="6"/>
      <c r="K7" s="6"/>
      <c r="L7" s="6">
        <v>1527.2</v>
      </c>
      <c r="M7" s="6">
        <v>1527.2</v>
      </c>
    </row>
    <row r="8" spans="1:13" x14ac:dyDescent="0.25">
      <c r="A8" s="5" t="s">
        <v>17</v>
      </c>
      <c r="B8" s="6"/>
      <c r="C8" s="6"/>
      <c r="D8" s="6"/>
      <c r="E8" s="6">
        <v>19.61</v>
      </c>
      <c r="F8" s="6">
        <v>78.47</v>
      </c>
      <c r="G8" s="6">
        <v>4295.1499999999996</v>
      </c>
      <c r="H8" s="6">
        <v>4619.68</v>
      </c>
      <c r="I8" s="6">
        <v>0</v>
      </c>
      <c r="J8" s="6">
        <v>763.74</v>
      </c>
      <c r="K8" s="6">
        <v>0</v>
      </c>
      <c r="L8" s="6">
        <v>2837.83</v>
      </c>
      <c r="M8" s="6">
        <v>12614.48</v>
      </c>
    </row>
    <row r="9" spans="1:13" x14ac:dyDescent="0.25">
      <c r="A9" s="5" t="s">
        <v>30</v>
      </c>
      <c r="B9" s="6"/>
      <c r="C9" s="6"/>
      <c r="D9" s="6"/>
      <c r="E9" s="6"/>
      <c r="F9" s="6"/>
      <c r="G9" s="6"/>
      <c r="H9" s="6"/>
      <c r="I9" s="6"/>
      <c r="J9" s="6"/>
      <c r="K9" s="6">
        <v>23.86</v>
      </c>
      <c r="L9" s="6">
        <v>0</v>
      </c>
      <c r="M9" s="6">
        <v>23.86</v>
      </c>
    </row>
    <row r="10" spans="1:13" x14ac:dyDescent="0.25">
      <c r="A10" s="5" t="s">
        <v>34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183.55</v>
      </c>
      <c r="M10" s="6">
        <v>183.55</v>
      </c>
    </row>
    <row r="11" spans="1:13" x14ac:dyDescent="0.25">
      <c r="A11" s="5" t="s">
        <v>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>
        <v>673.9</v>
      </c>
      <c r="M11" s="6">
        <v>673.9</v>
      </c>
    </row>
    <row r="12" spans="1:13" x14ac:dyDescent="0.25">
      <c r="A12" s="5" t="s">
        <v>38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416</v>
      </c>
      <c r="M12" s="6">
        <v>416</v>
      </c>
    </row>
    <row r="13" spans="1:13" x14ac:dyDescent="0.25">
      <c r="A13" s="5" t="s">
        <v>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>
        <v>1629</v>
      </c>
      <c r="M13" s="6">
        <v>1629</v>
      </c>
    </row>
    <row r="14" spans="1:13" x14ac:dyDescent="0.25">
      <c r="A14" s="5" t="s">
        <v>28</v>
      </c>
      <c r="B14" s="6"/>
      <c r="C14" s="6"/>
      <c r="D14" s="6"/>
      <c r="E14" s="6"/>
      <c r="F14" s="6">
        <v>41.89</v>
      </c>
      <c r="G14" s="6">
        <v>252.58</v>
      </c>
      <c r="H14" s="6">
        <v>0</v>
      </c>
      <c r="I14" s="6">
        <v>1811.84</v>
      </c>
      <c r="J14" s="6">
        <v>19.649999999999999</v>
      </c>
      <c r="K14" s="6">
        <v>0</v>
      </c>
      <c r="L14" s="6">
        <v>0</v>
      </c>
      <c r="M14" s="6">
        <v>2125.96</v>
      </c>
    </row>
    <row r="15" spans="1:13" x14ac:dyDescent="0.25">
      <c r="A15" s="5" t="s">
        <v>40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139.66</v>
      </c>
      <c r="M15" s="6">
        <v>139.66</v>
      </c>
    </row>
    <row r="16" spans="1:13" x14ac:dyDescent="0.25">
      <c r="A16" s="5" t="s">
        <v>15</v>
      </c>
      <c r="B16" s="6"/>
      <c r="C16" s="6"/>
      <c r="D16" s="6"/>
      <c r="E16" s="6">
        <v>27.76</v>
      </c>
      <c r="F16" s="6">
        <v>111.06</v>
      </c>
      <c r="G16" s="6">
        <v>6079.7</v>
      </c>
      <c r="H16" s="6">
        <v>6539.07</v>
      </c>
      <c r="I16" s="6">
        <v>0</v>
      </c>
      <c r="J16" s="6">
        <v>1081.05</v>
      </c>
      <c r="K16" s="6">
        <v>0</v>
      </c>
      <c r="L16" s="6">
        <v>4016.89</v>
      </c>
      <c r="M16" s="6">
        <v>17855.53</v>
      </c>
    </row>
    <row r="17" spans="1:13" x14ac:dyDescent="0.25">
      <c r="A17" s="4" t="s">
        <v>64</v>
      </c>
      <c r="B17" s="6">
        <v>18922.900000000001</v>
      </c>
      <c r="C17" s="6">
        <v>20620.23</v>
      </c>
      <c r="D17" s="6">
        <v>12251.17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51794.3</v>
      </c>
    </row>
    <row r="18" spans="1:13" x14ac:dyDescent="0.25">
      <c r="A18" s="5" t="s">
        <v>17</v>
      </c>
      <c r="B18" s="6">
        <v>7834.01</v>
      </c>
      <c r="C18" s="6">
        <v>8536.7099999999991</v>
      </c>
      <c r="D18" s="6">
        <v>5071.9400000000005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21442.66</v>
      </c>
    </row>
    <row r="19" spans="1:13" x14ac:dyDescent="0.25">
      <c r="A19" s="5" t="s">
        <v>15</v>
      </c>
      <c r="B19" s="6">
        <v>11088.89</v>
      </c>
      <c r="C19" s="6">
        <v>12083.52</v>
      </c>
      <c r="D19" s="6">
        <v>7179.23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30351.64</v>
      </c>
    </row>
    <row r="20" spans="1:13" x14ac:dyDescent="0.25">
      <c r="A20" s="4" t="s">
        <v>65</v>
      </c>
      <c r="B20" s="6"/>
      <c r="C20" s="6">
        <v>1907.6</v>
      </c>
      <c r="D20" s="6">
        <v>9921.1</v>
      </c>
      <c r="E20" s="6">
        <v>9406.51</v>
      </c>
      <c r="F20" s="6">
        <v>8224.07</v>
      </c>
      <c r="G20" s="6">
        <v>10741.2</v>
      </c>
      <c r="H20" s="6">
        <v>5303.0599999999995</v>
      </c>
      <c r="I20" s="6">
        <v>0</v>
      </c>
      <c r="J20" s="6">
        <v>0</v>
      </c>
      <c r="K20" s="6">
        <v>4939.08</v>
      </c>
      <c r="L20" s="6">
        <v>0</v>
      </c>
      <c r="M20" s="6">
        <v>50442.619999999995</v>
      </c>
    </row>
    <row r="21" spans="1:13" x14ac:dyDescent="0.25">
      <c r="A21" s="5" t="s">
        <v>17</v>
      </c>
      <c r="B21" s="6"/>
      <c r="C21" s="6">
        <v>789.74</v>
      </c>
      <c r="D21" s="6">
        <v>4107.3</v>
      </c>
      <c r="E21" s="6">
        <v>3894.26</v>
      </c>
      <c r="F21" s="6">
        <v>3404.74</v>
      </c>
      <c r="G21" s="6">
        <v>4446.82</v>
      </c>
      <c r="H21" s="6">
        <v>2195.4499999999998</v>
      </c>
      <c r="I21" s="6">
        <v>0</v>
      </c>
      <c r="J21" s="6">
        <v>0</v>
      </c>
      <c r="K21" s="6">
        <v>2044.76</v>
      </c>
      <c r="L21" s="6">
        <v>0</v>
      </c>
      <c r="M21" s="6">
        <v>20883.07</v>
      </c>
    </row>
    <row r="22" spans="1:13" x14ac:dyDescent="0.25">
      <c r="A22" s="5" t="s">
        <v>15</v>
      </c>
      <c r="B22" s="6"/>
      <c r="C22" s="6">
        <v>1117.8599999999999</v>
      </c>
      <c r="D22" s="6">
        <v>5813.8</v>
      </c>
      <c r="E22" s="6">
        <v>5512.25</v>
      </c>
      <c r="F22" s="6">
        <v>4819.33</v>
      </c>
      <c r="G22" s="6">
        <v>6294.38</v>
      </c>
      <c r="H22" s="6">
        <v>3107.61</v>
      </c>
      <c r="I22" s="6">
        <v>0</v>
      </c>
      <c r="J22" s="6">
        <v>0</v>
      </c>
      <c r="K22" s="6">
        <v>2894.32</v>
      </c>
      <c r="L22" s="6">
        <v>0</v>
      </c>
      <c r="M22" s="6">
        <v>29559.55</v>
      </c>
    </row>
    <row r="23" spans="1:13" x14ac:dyDescent="0.25">
      <c r="A23" s="4" t="s">
        <v>66</v>
      </c>
      <c r="B23" s="6">
        <v>1912.23</v>
      </c>
      <c r="C23" s="6">
        <v>8935.0400000000009</v>
      </c>
      <c r="D23" s="6">
        <v>14734.54</v>
      </c>
      <c r="E23" s="6">
        <v>24156.07</v>
      </c>
      <c r="F23" s="6">
        <v>34574.370000000003</v>
      </c>
      <c r="G23" s="6">
        <v>21908.06</v>
      </c>
      <c r="H23" s="6">
        <v>-1855.55</v>
      </c>
      <c r="I23" s="6">
        <v>0</v>
      </c>
      <c r="J23" s="6">
        <v>179.16</v>
      </c>
      <c r="K23" s="6">
        <v>0</v>
      </c>
      <c r="L23" s="6">
        <v>0</v>
      </c>
      <c r="M23" s="6">
        <v>104543.91999999998</v>
      </c>
    </row>
    <row r="24" spans="1:13" x14ac:dyDescent="0.25">
      <c r="A24" s="5" t="s">
        <v>17</v>
      </c>
      <c r="B24" s="6">
        <v>791.66</v>
      </c>
      <c r="C24" s="6">
        <v>3699.0699999999997</v>
      </c>
      <c r="D24" s="6">
        <v>6100.05</v>
      </c>
      <c r="E24" s="6">
        <v>10000.529999999999</v>
      </c>
      <c r="F24" s="6">
        <v>14313.670000000002</v>
      </c>
      <c r="G24" s="6">
        <v>9069.86</v>
      </c>
      <c r="H24" s="6">
        <v>-768.19</v>
      </c>
      <c r="I24" s="6">
        <v>0</v>
      </c>
      <c r="J24" s="6">
        <v>74.17</v>
      </c>
      <c r="K24" s="6">
        <v>0</v>
      </c>
      <c r="L24" s="6">
        <v>0</v>
      </c>
      <c r="M24" s="6">
        <v>43280.819999999992</v>
      </c>
    </row>
    <row r="25" spans="1:13" x14ac:dyDescent="0.25">
      <c r="A25" s="5" t="s">
        <v>15</v>
      </c>
      <c r="B25" s="6">
        <v>1120.57</v>
      </c>
      <c r="C25" s="6">
        <v>5235.97</v>
      </c>
      <c r="D25" s="6">
        <v>8634.49</v>
      </c>
      <c r="E25" s="6">
        <v>14155.54</v>
      </c>
      <c r="F25" s="6">
        <v>20260.7</v>
      </c>
      <c r="G25" s="6">
        <v>12838.2</v>
      </c>
      <c r="H25" s="6">
        <v>-1087.3599999999999</v>
      </c>
      <c r="I25" s="6">
        <v>0</v>
      </c>
      <c r="J25" s="6">
        <v>104.99</v>
      </c>
      <c r="K25" s="6">
        <v>0</v>
      </c>
      <c r="L25" s="6">
        <v>0</v>
      </c>
      <c r="M25" s="6">
        <v>61263.1</v>
      </c>
    </row>
    <row r="26" spans="1:13" x14ac:dyDescent="0.25">
      <c r="A26" s="4" t="s">
        <v>67</v>
      </c>
      <c r="B26" s="6">
        <v>6917.8600000000006</v>
      </c>
      <c r="C26" s="6">
        <v>10015.259999999998</v>
      </c>
      <c r="D26" s="6">
        <v>15326.5</v>
      </c>
      <c r="E26" s="6">
        <v>9802.49</v>
      </c>
      <c r="F26" s="6">
        <v>7795.9500000000007</v>
      </c>
      <c r="G26" s="6">
        <v>10705.32</v>
      </c>
      <c r="H26" s="6">
        <v>-695.22</v>
      </c>
      <c r="I26" s="6">
        <v>0</v>
      </c>
      <c r="J26" s="6">
        <v>179.16</v>
      </c>
      <c r="K26" s="6">
        <v>0</v>
      </c>
      <c r="L26" s="6">
        <v>0</v>
      </c>
      <c r="M26" s="6">
        <v>60047.319999999992</v>
      </c>
    </row>
    <row r="27" spans="1:13" x14ac:dyDescent="0.25">
      <c r="A27" s="5" t="s">
        <v>17</v>
      </c>
      <c r="B27" s="6">
        <v>2863.9700000000003</v>
      </c>
      <c r="C27" s="6">
        <v>4146.28</v>
      </c>
      <c r="D27" s="6">
        <v>6345.1200000000008</v>
      </c>
      <c r="E27" s="6">
        <v>4058.2000000000003</v>
      </c>
      <c r="F27" s="6">
        <v>3227.4900000000002</v>
      </c>
      <c r="G27" s="6">
        <v>4431.97</v>
      </c>
      <c r="H27" s="6">
        <v>-287.82</v>
      </c>
      <c r="I27" s="6">
        <v>0</v>
      </c>
      <c r="J27" s="6">
        <v>74.17</v>
      </c>
      <c r="K27" s="6">
        <v>0</v>
      </c>
      <c r="L27" s="6">
        <v>0</v>
      </c>
      <c r="M27" s="6">
        <v>24859.38</v>
      </c>
    </row>
    <row r="28" spans="1:13" x14ac:dyDescent="0.25">
      <c r="A28" s="5" t="s">
        <v>15</v>
      </c>
      <c r="B28" s="6">
        <v>4053.89</v>
      </c>
      <c r="C28" s="6">
        <v>5868.98</v>
      </c>
      <c r="D28" s="6">
        <v>8981.3799999999992</v>
      </c>
      <c r="E28" s="6">
        <v>5744.29</v>
      </c>
      <c r="F28" s="6">
        <v>4568.46</v>
      </c>
      <c r="G28" s="6">
        <v>6273.35</v>
      </c>
      <c r="H28" s="6">
        <v>-407.4</v>
      </c>
      <c r="I28" s="6">
        <v>0</v>
      </c>
      <c r="J28" s="6">
        <v>104.99</v>
      </c>
      <c r="K28" s="6">
        <v>0</v>
      </c>
      <c r="L28" s="6">
        <v>0</v>
      </c>
      <c r="M28" s="6">
        <v>35187.939999999995</v>
      </c>
    </row>
    <row r="29" spans="1:13" x14ac:dyDescent="0.25">
      <c r="A29" s="4" t="s">
        <v>68</v>
      </c>
      <c r="B29" s="6"/>
      <c r="C29" s="6">
        <v>3003.1400000000003</v>
      </c>
      <c r="D29" s="6">
        <v>31558.800000000003</v>
      </c>
      <c r="E29" s="6">
        <v>14246.09</v>
      </c>
      <c r="F29" s="6">
        <v>7432.83</v>
      </c>
      <c r="G29" s="6">
        <v>21621.87</v>
      </c>
      <c r="H29" s="6">
        <v>15464.39</v>
      </c>
      <c r="I29" s="6">
        <v>4433.75</v>
      </c>
      <c r="J29" s="6">
        <v>1566.02</v>
      </c>
      <c r="K29" s="6">
        <v>3784.38</v>
      </c>
      <c r="L29" s="6">
        <v>87.51</v>
      </c>
      <c r="M29" s="6">
        <v>103198.78000000001</v>
      </c>
    </row>
    <row r="30" spans="1:13" x14ac:dyDescent="0.25">
      <c r="A30" s="5" t="s">
        <v>17</v>
      </c>
      <c r="B30" s="6"/>
      <c r="C30" s="6">
        <v>1187.6500000000001</v>
      </c>
      <c r="D30" s="6">
        <v>6930.52</v>
      </c>
      <c r="E30" s="6">
        <v>1456.0900000000001</v>
      </c>
      <c r="F30" s="6">
        <v>3207.3</v>
      </c>
      <c r="G30" s="6">
        <v>12109.26</v>
      </c>
      <c r="H30" s="6">
        <v>7443.22</v>
      </c>
      <c r="I30" s="6">
        <v>2484.85</v>
      </c>
      <c r="J30" s="6">
        <v>877.66000000000008</v>
      </c>
      <c r="K30" s="6">
        <v>398.72</v>
      </c>
      <c r="L30" s="6">
        <v>110.34</v>
      </c>
      <c r="M30" s="6">
        <v>36205.61</v>
      </c>
    </row>
    <row r="31" spans="1:13" x14ac:dyDescent="0.25">
      <c r="A31" s="5" t="s">
        <v>28</v>
      </c>
      <c r="B31" s="6"/>
      <c r="C31" s="6"/>
      <c r="D31" s="6"/>
      <c r="E31" s="6"/>
      <c r="F31" s="6"/>
      <c r="G31" s="6"/>
      <c r="H31" s="6">
        <v>182.52</v>
      </c>
      <c r="I31" s="6">
        <v>0</v>
      </c>
      <c r="J31" s="6">
        <v>0</v>
      </c>
      <c r="K31" s="6">
        <v>0</v>
      </c>
      <c r="L31" s="6">
        <v>0</v>
      </c>
      <c r="M31" s="6">
        <v>182.52</v>
      </c>
    </row>
    <row r="32" spans="1:13" x14ac:dyDescent="0.25">
      <c r="A32" s="5" t="s">
        <v>48</v>
      </c>
      <c r="B32" s="6"/>
      <c r="C32" s="6">
        <v>884</v>
      </c>
      <c r="D32" s="6">
        <v>19192.580000000002</v>
      </c>
      <c r="E32" s="6">
        <v>11647.97</v>
      </c>
      <c r="F32" s="6">
        <v>0</v>
      </c>
      <c r="G32" s="6">
        <v>0</v>
      </c>
      <c r="H32" s="6">
        <v>1455.7</v>
      </c>
      <c r="I32" s="6">
        <v>0</v>
      </c>
      <c r="J32" s="6">
        <v>0</v>
      </c>
      <c r="K32" s="6">
        <v>0</v>
      </c>
      <c r="L32" s="6">
        <v>-3.78</v>
      </c>
      <c r="M32" s="6">
        <v>33176.47</v>
      </c>
    </row>
    <row r="33" spans="1:14" x14ac:dyDescent="0.25">
      <c r="A33" s="5" t="s">
        <v>55</v>
      </c>
      <c r="B33" s="6"/>
      <c r="C33" s="6"/>
      <c r="D33" s="6"/>
      <c r="E33" s="6"/>
      <c r="F33" s="6"/>
      <c r="G33" s="6"/>
      <c r="H33" s="6"/>
      <c r="I33" s="6"/>
      <c r="J33" s="6"/>
      <c r="K33" s="6">
        <v>3072.94</v>
      </c>
      <c r="L33" s="6">
        <v>0</v>
      </c>
      <c r="M33" s="6">
        <v>3072.94</v>
      </c>
    </row>
    <row r="34" spans="1:14" x14ac:dyDescent="0.25">
      <c r="A34" s="5" t="s">
        <v>53</v>
      </c>
      <c r="B34" s="6"/>
      <c r="C34" s="6"/>
      <c r="D34" s="6"/>
      <c r="E34" s="6"/>
      <c r="F34" s="6"/>
      <c r="G34" s="6"/>
      <c r="H34" s="6">
        <v>105.59</v>
      </c>
      <c r="I34" s="6">
        <v>0</v>
      </c>
      <c r="J34" s="6">
        <v>0</v>
      </c>
      <c r="K34" s="6">
        <v>0</v>
      </c>
      <c r="L34" s="6">
        <v>-105.59</v>
      </c>
      <c r="M34" s="6">
        <v>0</v>
      </c>
    </row>
    <row r="35" spans="1:14" x14ac:dyDescent="0.25">
      <c r="A35" s="5" t="s">
        <v>15</v>
      </c>
      <c r="B35" s="6"/>
      <c r="C35" s="6">
        <v>931.49</v>
      </c>
      <c r="D35" s="6">
        <v>5435.7</v>
      </c>
      <c r="E35" s="6">
        <v>1142.03</v>
      </c>
      <c r="F35" s="6">
        <v>2515.5300000000002</v>
      </c>
      <c r="G35" s="6">
        <v>6512.61</v>
      </c>
      <c r="H35" s="6">
        <v>5077.3599999999997</v>
      </c>
      <c r="I35" s="6">
        <v>1948.9</v>
      </c>
      <c r="J35" s="6">
        <v>688.36</v>
      </c>
      <c r="K35" s="6">
        <v>312.72000000000003</v>
      </c>
      <c r="L35" s="6">
        <v>86.54</v>
      </c>
      <c r="M35" s="6">
        <v>24651.240000000005</v>
      </c>
    </row>
    <row r="36" spans="1:14" x14ac:dyDescent="0.25">
      <c r="A36" s="5" t="s">
        <v>50</v>
      </c>
      <c r="B36" s="6"/>
      <c r="C36" s="6"/>
      <c r="D36" s="6"/>
      <c r="E36" s="6"/>
      <c r="F36" s="6">
        <v>1710</v>
      </c>
      <c r="G36" s="6">
        <v>3000</v>
      </c>
      <c r="H36" s="6">
        <v>1200</v>
      </c>
      <c r="I36" s="6">
        <v>0</v>
      </c>
      <c r="J36" s="6">
        <v>0</v>
      </c>
      <c r="K36" s="6">
        <v>0</v>
      </c>
      <c r="L36" s="6">
        <v>0</v>
      </c>
      <c r="M36" s="6">
        <v>5910</v>
      </c>
    </row>
    <row r="37" spans="1:14" x14ac:dyDescent="0.25">
      <c r="A37" s="3" t="s">
        <v>61</v>
      </c>
      <c r="B37" s="6">
        <v>27752.99</v>
      </c>
      <c r="C37" s="6">
        <v>44481.270000000004</v>
      </c>
      <c r="D37" s="6">
        <v>83792.11</v>
      </c>
      <c r="E37" s="6">
        <v>57658.53</v>
      </c>
      <c r="F37" s="6">
        <v>58258.64</v>
      </c>
      <c r="G37" s="6">
        <v>75603.88</v>
      </c>
      <c r="H37" s="6">
        <v>29375.430000000004</v>
      </c>
      <c r="I37" s="6">
        <v>6245.59</v>
      </c>
      <c r="J37" s="6">
        <v>3788.78</v>
      </c>
      <c r="K37" s="6">
        <v>8747.32</v>
      </c>
      <c r="L37" s="6">
        <v>11511.539999999999</v>
      </c>
      <c r="M37" s="6">
        <v>407216.08</v>
      </c>
    </row>
    <row r="38" spans="1:14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4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4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4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printOptions horizontalCentered="1"/>
  <pageMargins left="0" right="0" top="0.5" bottom="0.5" header="0.3" footer="0.3"/>
  <pageSetup scale="8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3" width="9.28515625" bestFit="1" customWidth="1"/>
    <col min="4" max="4" width="21.140625" bestFit="1" customWidth="1"/>
    <col min="5" max="5" width="26.28515625" bestFit="1" customWidth="1"/>
    <col min="6" max="6" width="11.42578125" bestFit="1" customWidth="1"/>
    <col min="7" max="7" width="25.85546875" bestFit="1" customWidth="1"/>
    <col min="8" max="8" width="8" bestFit="1" customWidth="1"/>
    <col min="9" max="9" width="9" bestFit="1" customWidth="1"/>
    <col min="10" max="10" width="8.85546875" bestFit="1" customWidth="1"/>
    <col min="11" max="11" width="6.5703125" bestFit="1" customWidth="1"/>
    <col min="13" max="13" width="34.1406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25">
      <c r="A2">
        <v>2016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135</v>
      </c>
      <c r="I2">
        <v>11088.89</v>
      </c>
      <c r="J2">
        <v>0</v>
      </c>
      <c r="K2">
        <v>0</v>
      </c>
      <c r="L2" t="str">
        <f>RIGHT(D2,6)</f>
        <v>603706</v>
      </c>
      <c r="M2" t="str">
        <f>CONCATENATE(L2," - ",E2)</f>
        <v>603706 - AXIOS IRADASSETS SIGNALS</v>
      </c>
      <c r="N2" t="str">
        <f>LEFT(F2,6)</f>
        <v>600000</v>
      </c>
      <c r="O2" t="str">
        <f>CONCATENATE(N2," - ",G2)</f>
        <v>600000 - Wages &amp; Salaries - Mgmt</v>
      </c>
    </row>
    <row r="3" spans="1:15" x14ac:dyDescent="0.25">
      <c r="A3">
        <v>2016</v>
      </c>
      <c r="B3">
        <v>2</v>
      </c>
      <c r="C3" t="s">
        <v>11</v>
      </c>
      <c r="D3" t="s">
        <v>12</v>
      </c>
      <c r="E3" t="s">
        <v>13</v>
      </c>
      <c r="F3" t="s">
        <v>16</v>
      </c>
      <c r="G3" t="s">
        <v>17</v>
      </c>
      <c r="H3">
        <v>0</v>
      </c>
      <c r="I3">
        <v>5286.07</v>
      </c>
      <c r="J3">
        <v>0</v>
      </c>
      <c r="K3">
        <v>0</v>
      </c>
      <c r="L3" t="str">
        <f t="shared" ref="L3:L66" si="0">RIGHT(D3,6)</f>
        <v>603706</v>
      </c>
      <c r="M3" t="str">
        <f t="shared" ref="M3:M66" si="1">CONCATENATE(L3," - ",E3)</f>
        <v>603706 - AXIOS IRADASSETS SIGNALS</v>
      </c>
      <c r="N3" t="str">
        <f t="shared" ref="N3:N66" si="2">LEFT(F3,6)</f>
        <v>600000</v>
      </c>
      <c r="O3" t="str">
        <f t="shared" ref="O3:O66" si="3">CONCATENATE(N3," - ",G3)</f>
        <v>600000 - Burden</v>
      </c>
    </row>
    <row r="4" spans="1:15" x14ac:dyDescent="0.25">
      <c r="A4">
        <v>2016</v>
      </c>
      <c r="B4">
        <v>2</v>
      </c>
      <c r="C4" t="s">
        <v>11</v>
      </c>
      <c r="D4" t="s">
        <v>12</v>
      </c>
      <c r="E4" t="s">
        <v>13</v>
      </c>
      <c r="F4" t="s">
        <v>18</v>
      </c>
      <c r="G4" t="s">
        <v>17</v>
      </c>
      <c r="H4">
        <v>0</v>
      </c>
      <c r="I4">
        <v>2547.94</v>
      </c>
      <c r="J4">
        <v>0</v>
      </c>
      <c r="K4">
        <v>0</v>
      </c>
      <c r="L4" t="str">
        <f t="shared" si="0"/>
        <v>603706</v>
      </c>
      <c r="M4" t="str">
        <f t="shared" si="1"/>
        <v>603706 - AXIOS IRADASSETS SIGNALS</v>
      </c>
      <c r="N4" t="str">
        <f t="shared" si="2"/>
        <v>600000</v>
      </c>
      <c r="O4" t="str">
        <f t="shared" si="3"/>
        <v>600000 - Burden</v>
      </c>
    </row>
    <row r="5" spans="1:15" x14ac:dyDescent="0.25">
      <c r="A5">
        <v>2016</v>
      </c>
      <c r="B5">
        <v>2</v>
      </c>
      <c r="C5" t="s">
        <v>11</v>
      </c>
      <c r="D5" t="s">
        <v>19</v>
      </c>
      <c r="E5" t="s">
        <v>20</v>
      </c>
      <c r="F5" t="s">
        <v>14</v>
      </c>
      <c r="G5" t="s">
        <v>15</v>
      </c>
      <c r="H5">
        <v>25</v>
      </c>
      <c r="I5">
        <v>1120.57</v>
      </c>
      <c r="J5">
        <v>0</v>
      </c>
      <c r="K5">
        <v>0</v>
      </c>
      <c r="L5" t="str">
        <f t="shared" si="0"/>
        <v>603708</v>
      </c>
      <c r="M5" t="str">
        <f t="shared" si="1"/>
        <v>603708 - AXIOS ATTACK CYBER</v>
      </c>
      <c r="N5" t="str">
        <f t="shared" si="2"/>
        <v>600000</v>
      </c>
      <c r="O5" t="str">
        <f t="shared" si="3"/>
        <v>600000 - Wages &amp; Salaries - Mgmt</v>
      </c>
    </row>
    <row r="6" spans="1:15" x14ac:dyDescent="0.25">
      <c r="A6">
        <v>2016</v>
      </c>
      <c r="B6">
        <v>2</v>
      </c>
      <c r="C6" t="s">
        <v>11</v>
      </c>
      <c r="D6" t="s">
        <v>19</v>
      </c>
      <c r="E6" t="s">
        <v>20</v>
      </c>
      <c r="F6" t="s">
        <v>16</v>
      </c>
      <c r="G6" t="s">
        <v>17</v>
      </c>
      <c r="H6">
        <v>0</v>
      </c>
      <c r="I6">
        <v>534.17999999999995</v>
      </c>
      <c r="J6">
        <v>0</v>
      </c>
      <c r="K6">
        <v>0</v>
      </c>
      <c r="L6" t="str">
        <f t="shared" si="0"/>
        <v>603708</v>
      </c>
      <c r="M6" t="str">
        <f t="shared" si="1"/>
        <v>603708 - AXIOS ATTACK CYBER</v>
      </c>
      <c r="N6" t="str">
        <f t="shared" si="2"/>
        <v>600000</v>
      </c>
      <c r="O6" t="str">
        <f t="shared" si="3"/>
        <v>600000 - Burden</v>
      </c>
    </row>
    <row r="7" spans="1:15" x14ac:dyDescent="0.25">
      <c r="A7">
        <v>2016</v>
      </c>
      <c r="B7">
        <v>2</v>
      </c>
      <c r="C7" t="s">
        <v>11</v>
      </c>
      <c r="D7" t="s">
        <v>19</v>
      </c>
      <c r="E7" t="s">
        <v>20</v>
      </c>
      <c r="F7" t="s">
        <v>18</v>
      </c>
      <c r="G7" t="s">
        <v>17</v>
      </c>
      <c r="H7">
        <v>0</v>
      </c>
      <c r="I7">
        <v>257.48</v>
      </c>
      <c r="J7">
        <v>0</v>
      </c>
      <c r="K7">
        <v>0</v>
      </c>
      <c r="L7" t="str">
        <f t="shared" si="0"/>
        <v>603708</v>
      </c>
      <c r="M7" t="str">
        <f t="shared" si="1"/>
        <v>603708 - AXIOS ATTACK CYBER</v>
      </c>
      <c r="N7" t="str">
        <f t="shared" si="2"/>
        <v>600000</v>
      </c>
      <c r="O7" t="str">
        <f t="shared" si="3"/>
        <v>600000 - Burden</v>
      </c>
    </row>
    <row r="8" spans="1:15" x14ac:dyDescent="0.25">
      <c r="A8">
        <v>2016</v>
      </c>
      <c r="B8">
        <v>2</v>
      </c>
      <c r="C8" t="s">
        <v>11</v>
      </c>
      <c r="D8" t="s">
        <v>21</v>
      </c>
      <c r="E8" t="s">
        <v>22</v>
      </c>
      <c r="F8" t="s">
        <v>14</v>
      </c>
      <c r="G8" t="s">
        <v>15</v>
      </c>
      <c r="H8">
        <v>92.75</v>
      </c>
      <c r="I8">
        <v>4053.89</v>
      </c>
      <c r="J8">
        <v>0</v>
      </c>
      <c r="K8">
        <v>0</v>
      </c>
      <c r="L8" t="str">
        <f t="shared" si="0"/>
        <v>603709</v>
      </c>
      <c r="M8" t="str">
        <f t="shared" si="1"/>
        <v>603709 - AXIOS ATTACK MISSION</v>
      </c>
      <c r="N8" t="str">
        <f t="shared" si="2"/>
        <v>600000</v>
      </c>
      <c r="O8" t="str">
        <f t="shared" si="3"/>
        <v>600000 - Wages &amp; Salaries - Mgmt</v>
      </c>
    </row>
    <row r="9" spans="1:15" x14ac:dyDescent="0.25">
      <c r="A9">
        <v>2016</v>
      </c>
      <c r="B9">
        <v>2</v>
      </c>
      <c r="C9" t="s">
        <v>11</v>
      </c>
      <c r="D9" t="s">
        <v>21</v>
      </c>
      <c r="E9" t="s">
        <v>22</v>
      </c>
      <c r="F9" t="s">
        <v>16</v>
      </c>
      <c r="G9" t="s">
        <v>17</v>
      </c>
      <c r="H9">
        <v>0</v>
      </c>
      <c r="I9">
        <v>1932.49</v>
      </c>
      <c r="J9">
        <v>0</v>
      </c>
      <c r="K9">
        <v>0</v>
      </c>
      <c r="L9" t="str">
        <f t="shared" si="0"/>
        <v>603709</v>
      </c>
      <c r="M9" t="str">
        <f t="shared" si="1"/>
        <v>603709 - AXIOS ATTACK MISSION</v>
      </c>
      <c r="N9" t="str">
        <f t="shared" si="2"/>
        <v>600000</v>
      </c>
      <c r="O9" t="str">
        <f t="shared" si="3"/>
        <v>600000 - Burden</v>
      </c>
    </row>
    <row r="10" spans="1:15" x14ac:dyDescent="0.25">
      <c r="A10">
        <v>2016</v>
      </c>
      <c r="B10">
        <v>2</v>
      </c>
      <c r="C10" t="s">
        <v>11</v>
      </c>
      <c r="D10" t="s">
        <v>21</v>
      </c>
      <c r="E10" t="s">
        <v>22</v>
      </c>
      <c r="F10" t="s">
        <v>18</v>
      </c>
      <c r="G10" t="s">
        <v>17</v>
      </c>
      <c r="H10">
        <v>0</v>
      </c>
      <c r="I10">
        <v>931.48</v>
      </c>
      <c r="J10">
        <v>0</v>
      </c>
      <c r="K10">
        <v>0</v>
      </c>
      <c r="L10" t="str">
        <f t="shared" si="0"/>
        <v>603709</v>
      </c>
      <c r="M10" t="str">
        <f t="shared" si="1"/>
        <v>603709 - AXIOS ATTACK MISSION</v>
      </c>
      <c r="N10" t="str">
        <f t="shared" si="2"/>
        <v>600000</v>
      </c>
      <c r="O10" t="str">
        <f t="shared" si="3"/>
        <v>600000 - Burden</v>
      </c>
    </row>
    <row r="11" spans="1:15" x14ac:dyDescent="0.25">
      <c r="A11">
        <v>2016</v>
      </c>
      <c r="B11">
        <v>3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>
        <v>148.5</v>
      </c>
      <c r="I11">
        <v>12083.52</v>
      </c>
      <c r="J11">
        <v>0</v>
      </c>
      <c r="K11">
        <v>0</v>
      </c>
      <c r="L11" t="str">
        <f t="shared" si="0"/>
        <v>603706</v>
      </c>
      <c r="M11" t="str">
        <f t="shared" si="1"/>
        <v>603706 - AXIOS IRADASSETS SIGNALS</v>
      </c>
      <c r="N11" t="str">
        <f t="shared" si="2"/>
        <v>600000</v>
      </c>
      <c r="O11" t="str">
        <f t="shared" si="3"/>
        <v>600000 - Wages &amp; Salaries - Mgmt</v>
      </c>
    </row>
    <row r="12" spans="1:15" x14ac:dyDescent="0.25">
      <c r="A12">
        <v>2016</v>
      </c>
      <c r="B12">
        <v>3</v>
      </c>
      <c r="C12" t="s">
        <v>11</v>
      </c>
      <c r="D12" t="s">
        <v>12</v>
      </c>
      <c r="E12" t="s">
        <v>13</v>
      </c>
      <c r="F12" t="s">
        <v>16</v>
      </c>
      <c r="G12" t="s">
        <v>17</v>
      </c>
      <c r="H12">
        <v>0</v>
      </c>
      <c r="I12">
        <v>5760.22</v>
      </c>
      <c r="J12">
        <v>0</v>
      </c>
      <c r="K12">
        <v>0</v>
      </c>
      <c r="L12" t="str">
        <f t="shared" si="0"/>
        <v>603706</v>
      </c>
      <c r="M12" t="str">
        <f t="shared" si="1"/>
        <v>603706 - AXIOS IRADASSETS SIGNALS</v>
      </c>
      <c r="N12" t="str">
        <f t="shared" si="2"/>
        <v>600000</v>
      </c>
      <c r="O12" t="str">
        <f t="shared" si="3"/>
        <v>600000 - Burden</v>
      </c>
    </row>
    <row r="13" spans="1:15" x14ac:dyDescent="0.25">
      <c r="A13">
        <v>2016</v>
      </c>
      <c r="B13">
        <v>3</v>
      </c>
      <c r="C13" t="s">
        <v>11</v>
      </c>
      <c r="D13" t="s">
        <v>12</v>
      </c>
      <c r="E13" t="s">
        <v>13</v>
      </c>
      <c r="F13" t="s">
        <v>18</v>
      </c>
      <c r="G13" t="s">
        <v>17</v>
      </c>
      <c r="H13">
        <v>0</v>
      </c>
      <c r="I13">
        <v>2776.49</v>
      </c>
      <c r="J13">
        <v>0</v>
      </c>
      <c r="K13">
        <v>0</v>
      </c>
      <c r="L13" t="str">
        <f t="shared" si="0"/>
        <v>603706</v>
      </c>
      <c r="M13" t="str">
        <f t="shared" si="1"/>
        <v>603706 - AXIOS IRADASSETS SIGNALS</v>
      </c>
      <c r="N13" t="str">
        <f t="shared" si="2"/>
        <v>600000</v>
      </c>
      <c r="O13" t="str">
        <f t="shared" si="3"/>
        <v>600000 - Burden</v>
      </c>
    </row>
    <row r="14" spans="1:15" x14ac:dyDescent="0.25">
      <c r="A14">
        <v>2016</v>
      </c>
      <c r="B14">
        <v>3</v>
      </c>
      <c r="C14" t="s">
        <v>11</v>
      </c>
      <c r="D14" t="s">
        <v>23</v>
      </c>
      <c r="E14" t="s">
        <v>24</v>
      </c>
      <c r="F14" t="s">
        <v>14</v>
      </c>
      <c r="G14" t="s">
        <v>15</v>
      </c>
      <c r="H14">
        <v>14.5</v>
      </c>
      <c r="I14">
        <v>1117.8599999999999</v>
      </c>
      <c r="J14">
        <v>0</v>
      </c>
      <c r="K14">
        <v>0</v>
      </c>
      <c r="L14" t="str">
        <f t="shared" si="0"/>
        <v>603707</v>
      </c>
      <c r="M14" t="str">
        <f t="shared" si="1"/>
        <v>603707 - AXIOS IRADASSETS THINCLIE</v>
      </c>
      <c r="N14" t="str">
        <f t="shared" si="2"/>
        <v>600000</v>
      </c>
      <c r="O14" t="str">
        <f t="shared" si="3"/>
        <v>600000 - Wages &amp; Salaries - Mgmt</v>
      </c>
    </row>
    <row r="15" spans="1:15" x14ac:dyDescent="0.25">
      <c r="A15">
        <v>2016</v>
      </c>
      <c r="B15">
        <v>3</v>
      </c>
      <c r="C15" t="s">
        <v>11</v>
      </c>
      <c r="D15" t="s">
        <v>23</v>
      </c>
      <c r="E15" t="s">
        <v>24</v>
      </c>
      <c r="F15" t="s">
        <v>16</v>
      </c>
      <c r="G15" t="s">
        <v>17</v>
      </c>
      <c r="H15">
        <v>0</v>
      </c>
      <c r="I15">
        <v>532.88</v>
      </c>
      <c r="J15">
        <v>0</v>
      </c>
      <c r="K15">
        <v>0</v>
      </c>
      <c r="L15" t="str">
        <f t="shared" si="0"/>
        <v>603707</v>
      </c>
      <c r="M15" t="str">
        <f t="shared" si="1"/>
        <v>603707 - AXIOS IRADASSETS THINCLIE</v>
      </c>
      <c r="N15" t="str">
        <f t="shared" si="2"/>
        <v>600000</v>
      </c>
      <c r="O15" t="str">
        <f t="shared" si="3"/>
        <v>600000 - Burden</v>
      </c>
    </row>
    <row r="16" spans="1:15" x14ac:dyDescent="0.25">
      <c r="A16">
        <v>2016</v>
      </c>
      <c r="B16">
        <v>3</v>
      </c>
      <c r="C16" t="s">
        <v>11</v>
      </c>
      <c r="D16" t="s">
        <v>23</v>
      </c>
      <c r="E16" t="s">
        <v>24</v>
      </c>
      <c r="F16" t="s">
        <v>18</v>
      </c>
      <c r="G16" t="s">
        <v>17</v>
      </c>
      <c r="H16">
        <v>0</v>
      </c>
      <c r="I16">
        <v>256.86</v>
      </c>
      <c r="J16">
        <v>0</v>
      </c>
      <c r="K16">
        <v>0</v>
      </c>
      <c r="L16" t="str">
        <f t="shared" si="0"/>
        <v>603707</v>
      </c>
      <c r="M16" t="str">
        <f t="shared" si="1"/>
        <v>603707 - AXIOS IRADASSETS THINCLIE</v>
      </c>
      <c r="N16" t="str">
        <f t="shared" si="2"/>
        <v>600000</v>
      </c>
      <c r="O16" t="str">
        <f t="shared" si="3"/>
        <v>600000 - Burden</v>
      </c>
    </row>
    <row r="17" spans="1:15" x14ac:dyDescent="0.25">
      <c r="A17">
        <v>2016</v>
      </c>
      <c r="B17">
        <v>3</v>
      </c>
      <c r="C17" t="s">
        <v>11</v>
      </c>
      <c r="D17" t="s">
        <v>19</v>
      </c>
      <c r="E17" t="s">
        <v>20</v>
      </c>
      <c r="F17" t="s">
        <v>14</v>
      </c>
      <c r="G17" t="s">
        <v>15</v>
      </c>
      <c r="H17">
        <v>116.75</v>
      </c>
      <c r="I17">
        <v>5235.97</v>
      </c>
      <c r="J17">
        <v>0</v>
      </c>
      <c r="K17">
        <v>0</v>
      </c>
      <c r="L17" t="str">
        <f t="shared" si="0"/>
        <v>603708</v>
      </c>
      <c r="M17" t="str">
        <f t="shared" si="1"/>
        <v>603708 - AXIOS ATTACK CYBER</v>
      </c>
      <c r="N17" t="str">
        <f t="shared" si="2"/>
        <v>600000</v>
      </c>
      <c r="O17" t="str">
        <f t="shared" si="3"/>
        <v>600000 - Wages &amp; Salaries - Mgmt</v>
      </c>
    </row>
    <row r="18" spans="1:15" x14ac:dyDescent="0.25">
      <c r="A18">
        <v>2016</v>
      </c>
      <c r="B18">
        <v>3</v>
      </c>
      <c r="C18" t="s">
        <v>11</v>
      </c>
      <c r="D18" t="s">
        <v>19</v>
      </c>
      <c r="E18" t="s">
        <v>20</v>
      </c>
      <c r="F18" t="s">
        <v>16</v>
      </c>
      <c r="G18" t="s">
        <v>17</v>
      </c>
      <c r="H18">
        <v>0</v>
      </c>
      <c r="I18">
        <v>2495.98</v>
      </c>
      <c r="J18">
        <v>0</v>
      </c>
      <c r="K18">
        <v>0</v>
      </c>
      <c r="L18" t="str">
        <f t="shared" si="0"/>
        <v>603708</v>
      </c>
      <c r="M18" t="str">
        <f t="shared" si="1"/>
        <v>603708 - AXIOS ATTACK CYBER</v>
      </c>
      <c r="N18" t="str">
        <f t="shared" si="2"/>
        <v>600000</v>
      </c>
      <c r="O18" t="str">
        <f t="shared" si="3"/>
        <v>600000 - Burden</v>
      </c>
    </row>
    <row r="19" spans="1:15" x14ac:dyDescent="0.25">
      <c r="A19">
        <v>2016</v>
      </c>
      <c r="B19">
        <v>3</v>
      </c>
      <c r="C19" t="s">
        <v>11</v>
      </c>
      <c r="D19" t="s">
        <v>19</v>
      </c>
      <c r="E19" t="s">
        <v>20</v>
      </c>
      <c r="F19" t="s">
        <v>18</v>
      </c>
      <c r="G19" t="s">
        <v>17</v>
      </c>
      <c r="H19">
        <v>0</v>
      </c>
      <c r="I19">
        <v>1203.0899999999999</v>
      </c>
      <c r="J19">
        <v>0</v>
      </c>
      <c r="K19">
        <v>0</v>
      </c>
      <c r="L19" t="str">
        <f t="shared" si="0"/>
        <v>603708</v>
      </c>
      <c r="M19" t="str">
        <f t="shared" si="1"/>
        <v>603708 - AXIOS ATTACK CYBER</v>
      </c>
      <c r="N19" t="str">
        <f t="shared" si="2"/>
        <v>600000</v>
      </c>
      <c r="O19" t="str">
        <f t="shared" si="3"/>
        <v>600000 - Burden</v>
      </c>
    </row>
    <row r="20" spans="1:15" x14ac:dyDescent="0.25">
      <c r="A20">
        <v>2016</v>
      </c>
      <c r="B20">
        <v>3</v>
      </c>
      <c r="C20" t="s">
        <v>11</v>
      </c>
      <c r="D20" t="s">
        <v>21</v>
      </c>
      <c r="E20" t="s">
        <v>22</v>
      </c>
      <c r="F20" t="s">
        <v>14</v>
      </c>
      <c r="G20" t="s">
        <v>15</v>
      </c>
      <c r="H20">
        <v>143.25</v>
      </c>
      <c r="I20">
        <v>5868.98</v>
      </c>
      <c r="J20">
        <v>0</v>
      </c>
      <c r="K20">
        <v>0</v>
      </c>
      <c r="L20" t="str">
        <f t="shared" si="0"/>
        <v>603709</v>
      </c>
      <c r="M20" t="str">
        <f t="shared" si="1"/>
        <v>603709 - AXIOS ATTACK MISSION</v>
      </c>
      <c r="N20" t="str">
        <f t="shared" si="2"/>
        <v>600000</v>
      </c>
      <c r="O20" t="str">
        <f t="shared" si="3"/>
        <v>600000 - Wages &amp; Salaries - Mgmt</v>
      </c>
    </row>
    <row r="21" spans="1:15" x14ac:dyDescent="0.25">
      <c r="A21">
        <v>2016</v>
      </c>
      <c r="B21">
        <v>3</v>
      </c>
      <c r="C21" t="s">
        <v>11</v>
      </c>
      <c r="D21" t="s">
        <v>21</v>
      </c>
      <c r="E21" t="s">
        <v>22</v>
      </c>
      <c r="F21" t="s">
        <v>16</v>
      </c>
      <c r="G21" t="s">
        <v>17</v>
      </c>
      <c r="H21">
        <v>0</v>
      </c>
      <c r="I21">
        <v>2797.74</v>
      </c>
      <c r="J21">
        <v>0</v>
      </c>
      <c r="K21">
        <v>0</v>
      </c>
      <c r="L21" t="str">
        <f t="shared" si="0"/>
        <v>603709</v>
      </c>
      <c r="M21" t="str">
        <f t="shared" si="1"/>
        <v>603709 - AXIOS ATTACK MISSION</v>
      </c>
      <c r="N21" t="str">
        <f t="shared" si="2"/>
        <v>600000</v>
      </c>
      <c r="O21" t="str">
        <f t="shared" si="3"/>
        <v>600000 - Burden</v>
      </c>
    </row>
    <row r="22" spans="1:15" x14ac:dyDescent="0.25">
      <c r="A22">
        <v>2016</v>
      </c>
      <c r="B22">
        <v>3</v>
      </c>
      <c r="C22" t="s">
        <v>11</v>
      </c>
      <c r="D22" t="s">
        <v>21</v>
      </c>
      <c r="E22" t="s">
        <v>22</v>
      </c>
      <c r="F22" t="s">
        <v>18</v>
      </c>
      <c r="G22" t="s">
        <v>17</v>
      </c>
      <c r="H22">
        <v>0</v>
      </c>
      <c r="I22">
        <v>1348.54</v>
      </c>
      <c r="J22">
        <v>0</v>
      </c>
      <c r="K22">
        <v>0</v>
      </c>
      <c r="L22" t="str">
        <f t="shared" si="0"/>
        <v>603709</v>
      </c>
      <c r="M22" t="str">
        <f t="shared" si="1"/>
        <v>603709 - AXIOS ATTACK MISSION</v>
      </c>
      <c r="N22" t="str">
        <f t="shared" si="2"/>
        <v>600000</v>
      </c>
      <c r="O22" t="str">
        <f t="shared" si="3"/>
        <v>600000 - Burden</v>
      </c>
    </row>
    <row r="23" spans="1:15" x14ac:dyDescent="0.25">
      <c r="A23">
        <v>2016</v>
      </c>
      <c r="B23">
        <v>4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>
        <v>88</v>
      </c>
      <c r="I23">
        <v>7179.23</v>
      </c>
      <c r="J23">
        <v>0</v>
      </c>
      <c r="K23">
        <v>0</v>
      </c>
      <c r="L23" t="str">
        <f t="shared" si="0"/>
        <v>603706</v>
      </c>
      <c r="M23" t="str">
        <f t="shared" si="1"/>
        <v>603706 - AXIOS IRADASSETS SIGNALS</v>
      </c>
      <c r="N23" t="str">
        <f t="shared" si="2"/>
        <v>600000</v>
      </c>
      <c r="O23" t="str">
        <f t="shared" si="3"/>
        <v>600000 - Wages &amp; Salaries - Mgmt</v>
      </c>
    </row>
    <row r="24" spans="1:15" x14ac:dyDescent="0.25">
      <c r="A24">
        <v>2016</v>
      </c>
      <c r="B24">
        <v>4</v>
      </c>
      <c r="C24" t="s">
        <v>11</v>
      </c>
      <c r="D24" t="s">
        <v>12</v>
      </c>
      <c r="E24" t="s">
        <v>13</v>
      </c>
      <c r="F24" t="s">
        <v>16</v>
      </c>
      <c r="G24" t="s">
        <v>17</v>
      </c>
      <c r="H24">
        <v>0</v>
      </c>
      <c r="I24">
        <v>3422.34</v>
      </c>
      <c r="J24">
        <v>0</v>
      </c>
      <c r="K24">
        <v>0</v>
      </c>
      <c r="L24" t="str">
        <f t="shared" si="0"/>
        <v>603706</v>
      </c>
      <c r="M24" t="str">
        <f t="shared" si="1"/>
        <v>603706 - AXIOS IRADASSETS SIGNALS</v>
      </c>
      <c r="N24" t="str">
        <f t="shared" si="2"/>
        <v>600000</v>
      </c>
      <c r="O24" t="str">
        <f t="shared" si="3"/>
        <v>600000 - Burden</v>
      </c>
    </row>
    <row r="25" spans="1:15" x14ac:dyDescent="0.25">
      <c r="A25">
        <v>2016</v>
      </c>
      <c r="B25">
        <v>4</v>
      </c>
      <c r="C25" t="s">
        <v>11</v>
      </c>
      <c r="D25" t="s">
        <v>12</v>
      </c>
      <c r="E25" t="s">
        <v>13</v>
      </c>
      <c r="F25" t="s">
        <v>18</v>
      </c>
      <c r="G25" t="s">
        <v>17</v>
      </c>
      <c r="H25">
        <v>0</v>
      </c>
      <c r="I25">
        <v>1649.6</v>
      </c>
      <c r="J25">
        <v>0</v>
      </c>
      <c r="K25">
        <v>0</v>
      </c>
      <c r="L25" t="str">
        <f t="shared" si="0"/>
        <v>603706</v>
      </c>
      <c r="M25" t="str">
        <f t="shared" si="1"/>
        <v>603706 - AXIOS IRADASSETS SIGNALS</v>
      </c>
      <c r="N25" t="str">
        <f t="shared" si="2"/>
        <v>600000</v>
      </c>
      <c r="O25" t="str">
        <f t="shared" si="3"/>
        <v>600000 - Burden</v>
      </c>
    </row>
    <row r="26" spans="1:15" x14ac:dyDescent="0.25">
      <c r="A26">
        <v>2016</v>
      </c>
      <c r="B26">
        <v>4</v>
      </c>
      <c r="C26" t="s">
        <v>11</v>
      </c>
      <c r="D26" t="s">
        <v>23</v>
      </c>
      <c r="E26" t="s">
        <v>24</v>
      </c>
      <c r="F26" t="s">
        <v>14</v>
      </c>
      <c r="G26" t="s">
        <v>15</v>
      </c>
      <c r="H26">
        <v>94.5</v>
      </c>
      <c r="I26">
        <v>5813.8</v>
      </c>
      <c r="J26">
        <v>0</v>
      </c>
      <c r="K26">
        <v>0</v>
      </c>
      <c r="L26" t="str">
        <f t="shared" si="0"/>
        <v>603707</v>
      </c>
      <c r="M26" t="str">
        <f t="shared" si="1"/>
        <v>603707 - AXIOS IRADASSETS THINCLIE</v>
      </c>
      <c r="N26" t="str">
        <f t="shared" si="2"/>
        <v>600000</v>
      </c>
      <c r="O26" t="str">
        <f t="shared" si="3"/>
        <v>600000 - Wages &amp; Salaries - Mgmt</v>
      </c>
    </row>
    <row r="27" spans="1:15" x14ac:dyDescent="0.25">
      <c r="A27">
        <v>2016</v>
      </c>
      <c r="B27">
        <v>4</v>
      </c>
      <c r="C27" t="s">
        <v>11</v>
      </c>
      <c r="D27" t="s">
        <v>23</v>
      </c>
      <c r="E27" t="s">
        <v>24</v>
      </c>
      <c r="F27" t="s">
        <v>16</v>
      </c>
      <c r="G27" t="s">
        <v>17</v>
      </c>
      <c r="H27">
        <v>0</v>
      </c>
      <c r="I27">
        <v>2771.44</v>
      </c>
      <c r="J27">
        <v>0</v>
      </c>
      <c r="K27">
        <v>0</v>
      </c>
      <c r="L27" t="str">
        <f t="shared" si="0"/>
        <v>603707</v>
      </c>
      <c r="M27" t="str">
        <f t="shared" si="1"/>
        <v>603707 - AXIOS IRADASSETS THINCLIE</v>
      </c>
      <c r="N27" t="str">
        <f t="shared" si="2"/>
        <v>600000</v>
      </c>
      <c r="O27" t="str">
        <f t="shared" si="3"/>
        <v>600000 - Burden</v>
      </c>
    </row>
    <row r="28" spans="1:15" x14ac:dyDescent="0.25">
      <c r="A28">
        <v>2016</v>
      </c>
      <c r="B28">
        <v>4</v>
      </c>
      <c r="C28" t="s">
        <v>11</v>
      </c>
      <c r="D28" t="s">
        <v>23</v>
      </c>
      <c r="E28" t="s">
        <v>24</v>
      </c>
      <c r="F28" t="s">
        <v>18</v>
      </c>
      <c r="G28" t="s">
        <v>17</v>
      </c>
      <c r="H28">
        <v>0</v>
      </c>
      <c r="I28">
        <v>1335.86</v>
      </c>
      <c r="J28">
        <v>0</v>
      </c>
      <c r="K28">
        <v>0</v>
      </c>
      <c r="L28" t="str">
        <f t="shared" si="0"/>
        <v>603707</v>
      </c>
      <c r="M28" t="str">
        <f t="shared" si="1"/>
        <v>603707 - AXIOS IRADASSETS THINCLIE</v>
      </c>
      <c r="N28" t="str">
        <f t="shared" si="2"/>
        <v>600000</v>
      </c>
      <c r="O28" t="str">
        <f t="shared" si="3"/>
        <v>600000 - Burden</v>
      </c>
    </row>
    <row r="29" spans="1:15" x14ac:dyDescent="0.25">
      <c r="A29">
        <v>2016</v>
      </c>
      <c r="B29">
        <v>4</v>
      </c>
      <c r="C29" t="s">
        <v>11</v>
      </c>
      <c r="D29" t="s">
        <v>19</v>
      </c>
      <c r="E29" t="s">
        <v>20</v>
      </c>
      <c r="F29" t="s">
        <v>14</v>
      </c>
      <c r="G29" t="s">
        <v>15</v>
      </c>
      <c r="H29">
        <v>183.25</v>
      </c>
      <c r="I29">
        <v>8634.49</v>
      </c>
      <c r="J29">
        <v>0</v>
      </c>
      <c r="K29">
        <v>0</v>
      </c>
      <c r="L29" t="str">
        <f t="shared" si="0"/>
        <v>603708</v>
      </c>
      <c r="M29" t="str">
        <f t="shared" si="1"/>
        <v>603708 - AXIOS ATTACK CYBER</v>
      </c>
      <c r="N29" t="str">
        <f t="shared" si="2"/>
        <v>600000</v>
      </c>
      <c r="O29" t="str">
        <f t="shared" si="3"/>
        <v>600000 - Wages &amp; Salaries - Mgmt</v>
      </c>
    </row>
    <row r="30" spans="1:15" x14ac:dyDescent="0.25">
      <c r="A30">
        <v>2016</v>
      </c>
      <c r="B30">
        <v>4</v>
      </c>
      <c r="C30" t="s">
        <v>11</v>
      </c>
      <c r="D30" t="s">
        <v>19</v>
      </c>
      <c r="E30" t="s">
        <v>20</v>
      </c>
      <c r="F30" t="s">
        <v>16</v>
      </c>
      <c r="G30" t="s">
        <v>17</v>
      </c>
      <c r="H30">
        <v>0</v>
      </c>
      <c r="I30">
        <v>4116.0600000000004</v>
      </c>
      <c r="J30">
        <v>0</v>
      </c>
      <c r="K30">
        <v>0</v>
      </c>
      <c r="L30" t="str">
        <f t="shared" si="0"/>
        <v>603708</v>
      </c>
      <c r="M30" t="str">
        <f t="shared" si="1"/>
        <v>603708 - AXIOS ATTACK CYBER</v>
      </c>
      <c r="N30" t="str">
        <f t="shared" si="2"/>
        <v>600000</v>
      </c>
      <c r="O30" t="str">
        <f t="shared" si="3"/>
        <v>600000 - Burden</v>
      </c>
    </row>
    <row r="31" spans="1:15" x14ac:dyDescent="0.25">
      <c r="A31">
        <v>2016</v>
      </c>
      <c r="B31">
        <v>4</v>
      </c>
      <c r="C31" t="s">
        <v>11</v>
      </c>
      <c r="D31" t="s">
        <v>19</v>
      </c>
      <c r="E31" t="s">
        <v>20</v>
      </c>
      <c r="F31" t="s">
        <v>18</v>
      </c>
      <c r="G31" t="s">
        <v>17</v>
      </c>
      <c r="H31">
        <v>0</v>
      </c>
      <c r="I31">
        <v>1983.99</v>
      </c>
      <c r="J31">
        <v>0</v>
      </c>
      <c r="K31">
        <v>0</v>
      </c>
      <c r="L31" t="str">
        <f t="shared" si="0"/>
        <v>603708</v>
      </c>
      <c r="M31" t="str">
        <f t="shared" si="1"/>
        <v>603708 - AXIOS ATTACK CYBER</v>
      </c>
      <c r="N31" t="str">
        <f t="shared" si="2"/>
        <v>600000</v>
      </c>
      <c r="O31" t="str">
        <f t="shared" si="3"/>
        <v>600000 - Burden</v>
      </c>
    </row>
    <row r="32" spans="1:15" x14ac:dyDescent="0.25">
      <c r="A32">
        <v>2016</v>
      </c>
      <c r="B32">
        <v>4</v>
      </c>
      <c r="C32" t="s">
        <v>11</v>
      </c>
      <c r="D32" t="s">
        <v>21</v>
      </c>
      <c r="E32" t="s">
        <v>22</v>
      </c>
      <c r="F32" t="s">
        <v>14</v>
      </c>
      <c r="G32" t="s">
        <v>15</v>
      </c>
      <c r="H32">
        <v>211.25</v>
      </c>
      <c r="I32">
        <v>8981.3799999999992</v>
      </c>
      <c r="J32">
        <v>0</v>
      </c>
      <c r="K32">
        <v>0</v>
      </c>
      <c r="L32" t="str">
        <f t="shared" si="0"/>
        <v>603709</v>
      </c>
      <c r="M32" t="str">
        <f t="shared" si="1"/>
        <v>603709 - AXIOS ATTACK MISSION</v>
      </c>
      <c r="N32" t="str">
        <f t="shared" si="2"/>
        <v>600000</v>
      </c>
      <c r="O32" t="str">
        <f t="shared" si="3"/>
        <v>600000 - Wages &amp; Salaries - Mgmt</v>
      </c>
    </row>
    <row r="33" spans="1:15" x14ac:dyDescent="0.25">
      <c r="A33">
        <v>2016</v>
      </c>
      <c r="B33">
        <v>4</v>
      </c>
      <c r="C33" t="s">
        <v>11</v>
      </c>
      <c r="D33" t="s">
        <v>21</v>
      </c>
      <c r="E33" t="s">
        <v>22</v>
      </c>
      <c r="F33" t="s">
        <v>16</v>
      </c>
      <c r="G33" t="s">
        <v>17</v>
      </c>
      <c r="H33">
        <v>0</v>
      </c>
      <c r="I33">
        <v>4281.43</v>
      </c>
      <c r="J33">
        <v>0</v>
      </c>
      <c r="K33">
        <v>0</v>
      </c>
      <c r="L33" t="str">
        <f t="shared" si="0"/>
        <v>603709</v>
      </c>
      <c r="M33" t="str">
        <f t="shared" si="1"/>
        <v>603709 - AXIOS ATTACK MISSION</v>
      </c>
      <c r="N33" t="str">
        <f t="shared" si="2"/>
        <v>600000</v>
      </c>
      <c r="O33" t="str">
        <f t="shared" si="3"/>
        <v>600000 - Burden</v>
      </c>
    </row>
    <row r="34" spans="1:15" x14ac:dyDescent="0.25">
      <c r="A34">
        <v>2016</v>
      </c>
      <c r="B34">
        <v>4</v>
      </c>
      <c r="C34" t="s">
        <v>11</v>
      </c>
      <c r="D34" t="s">
        <v>21</v>
      </c>
      <c r="E34" t="s">
        <v>22</v>
      </c>
      <c r="F34" t="s">
        <v>18</v>
      </c>
      <c r="G34" t="s">
        <v>17</v>
      </c>
      <c r="H34">
        <v>0</v>
      </c>
      <c r="I34">
        <v>2063.69</v>
      </c>
      <c r="J34">
        <v>0</v>
      </c>
      <c r="K34">
        <v>0</v>
      </c>
      <c r="L34" t="str">
        <f t="shared" si="0"/>
        <v>603709</v>
      </c>
      <c r="M34" t="str">
        <f t="shared" si="1"/>
        <v>603709 - AXIOS ATTACK MISSION</v>
      </c>
      <c r="N34" t="str">
        <f t="shared" si="2"/>
        <v>600000</v>
      </c>
      <c r="O34" t="str">
        <f t="shared" si="3"/>
        <v>600000 - Burden</v>
      </c>
    </row>
    <row r="35" spans="1:15" x14ac:dyDescent="0.25">
      <c r="A35">
        <v>2016</v>
      </c>
      <c r="B35">
        <v>5</v>
      </c>
      <c r="C35" t="s">
        <v>11</v>
      </c>
      <c r="D35" t="s">
        <v>25</v>
      </c>
      <c r="E35" t="s">
        <v>26</v>
      </c>
      <c r="F35" t="s">
        <v>14</v>
      </c>
      <c r="G35" t="s">
        <v>15</v>
      </c>
      <c r="H35">
        <v>0.5</v>
      </c>
      <c r="I35">
        <v>27.76</v>
      </c>
      <c r="J35">
        <v>0</v>
      </c>
      <c r="K35">
        <v>0</v>
      </c>
      <c r="L35" t="str">
        <f t="shared" si="0"/>
        <v>603705</v>
      </c>
      <c r="M35" t="str">
        <f t="shared" si="1"/>
        <v>603705 - AXIOS IRADASSETS CLOUD</v>
      </c>
      <c r="N35" t="str">
        <f t="shared" si="2"/>
        <v>600000</v>
      </c>
      <c r="O35" t="str">
        <f t="shared" si="3"/>
        <v>600000 - Wages &amp; Salaries - Mgmt</v>
      </c>
    </row>
    <row r="36" spans="1:15" x14ac:dyDescent="0.25">
      <c r="A36">
        <v>2016</v>
      </c>
      <c r="B36">
        <v>5</v>
      </c>
      <c r="C36" t="s">
        <v>11</v>
      </c>
      <c r="D36" t="s">
        <v>25</v>
      </c>
      <c r="E36" t="s">
        <v>26</v>
      </c>
      <c r="F36" t="s">
        <v>16</v>
      </c>
      <c r="G36" t="s">
        <v>17</v>
      </c>
      <c r="H36">
        <v>0</v>
      </c>
      <c r="I36">
        <v>13.23</v>
      </c>
      <c r="J36">
        <v>0</v>
      </c>
      <c r="K36">
        <v>0</v>
      </c>
      <c r="L36" t="str">
        <f t="shared" si="0"/>
        <v>603705</v>
      </c>
      <c r="M36" t="str">
        <f t="shared" si="1"/>
        <v>603705 - AXIOS IRADASSETS CLOUD</v>
      </c>
      <c r="N36" t="str">
        <f t="shared" si="2"/>
        <v>600000</v>
      </c>
      <c r="O36" t="str">
        <f t="shared" si="3"/>
        <v>600000 - Burden</v>
      </c>
    </row>
    <row r="37" spans="1:15" x14ac:dyDescent="0.25">
      <c r="A37">
        <v>2016</v>
      </c>
      <c r="B37">
        <v>5</v>
      </c>
      <c r="C37" t="s">
        <v>11</v>
      </c>
      <c r="D37" t="s">
        <v>25</v>
      </c>
      <c r="E37" t="s">
        <v>26</v>
      </c>
      <c r="F37" t="s">
        <v>18</v>
      </c>
      <c r="G37" t="s">
        <v>17</v>
      </c>
      <c r="H37">
        <v>0</v>
      </c>
      <c r="I37">
        <v>6.38</v>
      </c>
      <c r="J37">
        <v>0</v>
      </c>
      <c r="K37">
        <v>0</v>
      </c>
      <c r="L37" t="str">
        <f t="shared" si="0"/>
        <v>603705</v>
      </c>
      <c r="M37" t="str">
        <f t="shared" si="1"/>
        <v>603705 - AXIOS IRADASSETS CLOUD</v>
      </c>
      <c r="N37" t="str">
        <f t="shared" si="2"/>
        <v>600000</v>
      </c>
      <c r="O37" t="str">
        <f t="shared" si="3"/>
        <v>600000 - Burden</v>
      </c>
    </row>
    <row r="38" spans="1:15" x14ac:dyDescent="0.25">
      <c r="A38">
        <v>2016</v>
      </c>
      <c r="B38">
        <v>5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>
        <v>0</v>
      </c>
      <c r="I38">
        <v>0</v>
      </c>
      <c r="J38">
        <v>0</v>
      </c>
      <c r="K38">
        <v>0</v>
      </c>
      <c r="L38" t="str">
        <f t="shared" si="0"/>
        <v>603706</v>
      </c>
      <c r="M38" t="str">
        <f t="shared" si="1"/>
        <v>603706 - AXIOS IRADASSETS SIGNALS</v>
      </c>
      <c r="N38" t="str">
        <f t="shared" si="2"/>
        <v>600000</v>
      </c>
      <c r="O38" t="str">
        <f t="shared" si="3"/>
        <v>600000 - Wages &amp; Salaries - Mgmt</v>
      </c>
    </row>
    <row r="39" spans="1:15" x14ac:dyDescent="0.25">
      <c r="A39">
        <v>2016</v>
      </c>
      <c r="B39">
        <v>5</v>
      </c>
      <c r="C39" t="s">
        <v>11</v>
      </c>
      <c r="D39" t="s">
        <v>12</v>
      </c>
      <c r="E39" t="s">
        <v>13</v>
      </c>
      <c r="F39" t="s">
        <v>16</v>
      </c>
      <c r="G39" t="s">
        <v>17</v>
      </c>
      <c r="H39">
        <v>0</v>
      </c>
      <c r="I39">
        <v>0</v>
      </c>
      <c r="J39">
        <v>0</v>
      </c>
      <c r="K39">
        <v>0</v>
      </c>
      <c r="L39" t="str">
        <f t="shared" si="0"/>
        <v>603706</v>
      </c>
      <c r="M39" t="str">
        <f t="shared" si="1"/>
        <v>603706 - AXIOS IRADASSETS SIGNALS</v>
      </c>
      <c r="N39" t="str">
        <f t="shared" si="2"/>
        <v>600000</v>
      </c>
      <c r="O39" t="str">
        <f t="shared" si="3"/>
        <v>600000 - Burden</v>
      </c>
    </row>
    <row r="40" spans="1:15" x14ac:dyDescent="0.25">
      <c r="A40">
        <v>2016</v>
      </c>
      <c r="B40">
        <v>5</v>
      </c>
      <c r="C40" t="s">
        <v>11</v>
      </c>
      <c r="D40" t="s">
        <v>12</v>
      </c>
      <c r="E40" t="s">
        <v>13</v>
      </c>
      <c r="F40" t="s">
        <v>18</v>
      </c>
      <c r="G40" t="s">
        <v>17</v>
      </c>
      <c r="H40">
        <v>0</v>
      </c>
      <c r="I40">
        <v>0</v>
      </c>
      <c r="J40">
        <v>0</v>
      </c>
      <c r="K40">
        <v>0</v>
      </c>
      <c r="L40" t="str">
        <f t="shared" si="0"/>
        <v>603706</v>
      </c>
      <c r="M40" t="str">
        <f t="shared" si="1"/>
        <v>603706 - AXIOS IRADASSETS SIGNALS</v>
      </c>
      <c r="N40" t="str">
        <f t="shared" si="2"/>
        <v>600000</v>
      </c>
      <c r="O40" t="str">
        <f t="shared" si="3"/>
        <v>600000 - Burden</v>
      </c>
    </row>
    <row r="41" spans="1:15" x14ac:dyDescent="0.25">
      <c r="A41">
        <v>2016</v>
      </c>
      <c r="B41">
        <v>5</v>
      </c>
      <c r="C41" t="s">
        <v>11</v>
      </c>
      <c r="D41" t="s">
        <v>23</v>
      </c>
      <c r="E41" t="s">
        <v>24</v>
      </c>
      <c r="F41" t="s">
        <v>14</v>
      </c>
      <c r="G41" t="s">
        <v>15</v>
      </c>
      <c r="H41">
        <v>87.5</v>
      </c>
      <c r="I41">
        <v>5512.25</v>
      </c>
      <c r="J41">
        <v>0</v>
      </c>
      <c r="K41">
        <v>0</v>
      </c>
      <c r="L41" t="str">
        <f t="shared" si="0"/>
        <v>603707</v>
      </c>
      <c r="M41" t="str">
        <f t="shared" si="1"/>
        <v>603707 - AXIOS IRADASSETS THINCLIE</v>
      </c>
      <c r="N41" t="str">
        <f t="shared" si="2"/>
        <v>600000</v>
      </c>
      <c r="O41" t="str">
        <f t="shared" si="3"/>
        <v>600000 - Wages &amp; Salaries - Mgmt</v>
      </c>
    </row>
    <row r="42" spans="1:15" x14ac:dyDescent="0.25">
      <c r="A42">
        <v>2016</v>
      </c>
      <c r="B42">
        <v>5</v>
      </c>
      <c r="C42" t="s">
        <v>11</v>
      </c>
      <c r="D42" t="s">
        <v>23</v>
      </c>
      <c r="E42" t="s">
        <v>24</v>
      </c>
      <c r="F42" t="s">
        <v>16</v>
      </c>
      <c r="G42" t="s">
        <v>17</v>
      </c>
      <c r="H42">
        <v>0</v>
      </c>
      <c r="I42">
        <v>2627.69</v>
      </c>
      <c r="J42">
        <v>0</v>
      </c>
      <c r="K42">
        <v>0</v>
      </c>
      <c r="L42" t="str">
        <f t="shared" si="0"/>
        <v>603707</v>
      </c>
      <c r="M42" t="str">
        <f t="shared" si="1"/>
        <v>603707 - AXIOS IRADASSETS THINCLIE</v>
      </c>
      <c r="N42" t="str">
        <f t="shared" si="2"/>
        <v>600000</v>
      </c>
      <c r="O42" t="str">
        <f t="shared" si="3"/>
        <v>600000 - Burden</v>
      </c>
    </row>
    <row r="43" spans="1:15" x14ac:dyDescent="0.25">
      <c r="A43">
        <v>2016</v>
      </c>
      <c r="B43">
        <v>5</v>
      </c>
      <c r="C43" t="s">
        <v>11</v>
      </c>
      <c r="D43" t="s">
        <v>23</v>
      </c>
      <c r="E43" t="s">
        <v>24</v>
      </c>
      <c r="F43" t="s">
        <v>18</v>
      </c>
      <c r="G43" t="s">
        <v>17</v>
      </c>
      <c r="H43">
        <v>0</v>
      </c>
      <c r="I43">
        <v>1266.57</v>
      </c>
      <c r="J43">
        <v>0</v>
      </c>
      <c r="K43">
        <v>0</v>
      </c>
      <c r="L43" t="str">
        <f t="shared" si="0"/>
        <v>603707</v>
      </c>
      <c r="M43" t="str">
        <f t="shared" si="1"/>
        <v>603707 - AXIOS IRADASSETS THINCLIE</v>
      </c>
      <c r="N43" t="str">
        <f t="shared" si="2"/>
        <v>600000</v>
      </c>
      <c r="O43" t="str">
        <f t="shared" si="3"/>
        <v>600000 - Burden</v>
      </c>
    </row>
    <row r="44" spans="1:15" x14ac:dyDescent="0.25">
      <c r="A44">
        <v>2016</v>
      </c>
      <c r="B44">
        <v>5</v>
      </c>
      <c r="C44" t="s">
        <v>11</v>
      </c>
      <c r="D44" t="s">
        <v>19</v>
      </c>
      <c r="E44" t="s">
        <v>20</v>
      </c>
      <c r="F44" t="s">
        <v>14</v>
      </c>
      <c r="G44" t="s">
        <v>15</v>
      </c>
      <c r="H44">
        <v>250.75</v>
      </c>
      <c r="I44">
        <v>14155.54</v>
      </c>
      <c r="J44">
        <v>0</v>
      </c>
      <c r="K44">
        <v>0</v>
      </c>
      <c r="L44" t="str">
        <f t="shared" si="0"/>
        <v>603708</v>
      </c>
      <c r="M44" t="str">
        <f t="shared" si="1"/>
        <v>603708 - AXIOS ATTACK CYBER</v>
      </c>
      <c r="N44" t="str">
        <f t="shared" si="2"/>
        <v>600000</v>
      </c>
      <c r="O44" t="str">
        <f t="shared" si="3"/>
        <v>600000 - Wages &amp; Salaries - Mgmt</v>
      </c>
    </row>
    <row r="45" spans="1:15" x14ac:dyDescent="0.25">
      <c r="A45">
        <v>2016</v>
      </c>
      <c r="B45">
        <v>5</v>
      </c>
      <c r="C45" t="s">
        <v>11</v>
      </c>
      <c r="D45" t="s">
        <v>19</v>
      </c>
      <c r="E45" t="s">
        <v>20</v>
      </c>
      <c r="F45" t="s">
        <v>16</v>
      </c>
      <c r="G45" t="s">
        <v>17</v>
      </c>
      <c r="H45">
        <v>0</v>
      </c>
      <c r="I45">
        <v>6747.95</v>
      </c>
      <c r="J45">
        <v>0</v>
      </c>
      <c r="K45">
        <v>0</v>
      </c>
      <c r="L45" t="str">
        <f t="shared" si="0"/>
        <v>603708</v>
      </c>
      <c r="M45" t="str">
        <f t="shared" si="1"/>
        <v>603708 - AXIOS ATTACK CYBER</v>
      </c>
      <c r="N45" t="str">
        <f t="shared" si="2"/>
        <v>600000</v>
      </c>
      <c r="O45" t="str">
        <f t="shared" si="3"/>
        <v>600000 - Burden</v>
      </c>
    </row>
    <row r="46" spans="1:15" x14ac:dyDescent="0.25">
      <c r="A46">
        <v>2016</v>
      </c>
      <c r="B46">
        <v>5</v>
      </c>
      <c r="C46" t="s">
        <v>11</v>
      </c>
      <c r="D46" t="s">
        <v>19</v>
      </c>
      <c r="E46" t="s">
        <v>20</v>
      </c>
      <c r="F46" t="s">
        <v>18</v>
      </c>
      <c r="G46" t="s">
        <v>17</v>
      </c>
      <c r="H46">
        <v>0</v>
      </c>
      <c r="I46">
        <v>3252.58</v>
      </c>
      <c r="J46">
        <v>0</v>
      </c>
      <c r="K46">
        <v>0</v>
      </c>
      <c r="L46" t="str">
        <f t="shared" si="0"/>
        <v>603708</v>
      </c>
      <c r="M46" t="str">
        <f t="shared" si="1"/>
        <v>603708 - AXIOS ATTACK CYBER</v>
      </c>
      <c r="N46" t="str">
        <f t="shared" si="2"/>
        <v>600000</v>
      </c>
      <c r="O46" t="str">
        <f t="shared" si="3"/>
        <v>600000 - Burden</v>
      </c>
    </row>
    <row r="47" spans="1:15" x14ac:dyDescent="0.25">
      <c r="A47">
        <v>2016</v>
      </c>
      <c r="B47">
        <v>5</v>
      </c>
      <c r="C47" t="s">
        <v>11</v>
      </c>
      <c r="D47" t="s">
        <v>21</v>
      </c>
      <c r="E47" t="s">
        <v>22</v>
      </c>
      <c r="F47" t="s">
        <v>14</v>
      </c>
      <c r="G47" t="s">
        <v>15</v>
      </c>
      <c r="H47">
        <v>141</v>
      </c>
      <c r="I47">
        <v>5744.29</v>
      </c>
      <c r="J47">
        <v>0</v>
      </c>
      <c r="K47">
        <v>0</v>
      </c>
      <c r="L47" t="str">
        <f t="shared" si="0"/>
        <v>603709</v>
      </c>
      <c r="M47" t="str">
        <f t="shared" si="1"/>
        <v>603709 - AXIOS ATTACK MISSION</v>
      </c>
      <c r="N47" t="str">
        <f t="shared" si="2"/>
        <v>600000</v>
      </c>
      <c r="O47" t="str">
        <f t="shared" si="3"/>
        <v>600000 - Wages &amp; Salaries - Mgmt</v>
      </c>
    </row>
    <row r="48" spans="1:15" x14ac:dyDescent="0.25">
      <c r="A48">
        <v>2016</v>
      </c>
      <c r="B48">
        <v>5</v>
      </c>
      <c r="C48" t="s">
        <v>11</v>
      </c>
      <c r="D48" t="s">
        <v>21</v>
      </c>
      <c r="E48" t="s">
        <v>22</v>
      </c>
      <c r="F48" t="s">
        <v>16</v>
      </c>
      <c r="G48" t="s">
        <v>17</v>
      </c>
      <c r="H48">
        <v>0</v>
      </c>
      <c r="I48">
        <v>2738.3</v>
      </c>
      <c r="J48">
        <v>0</v>
      </c>
      <c r="K48">
        <v>0</v>
      </c>
      <c r="L48" t="str">
        <f t="shared" si="0"/>
        <v>603709</v>
      </c>
      <c r="M48" t="str">
        <f t="shared" si="1"/>
        <v>603709 - AXIOS ATTACK MISSION</v>
      </c>
      <c r="N48" t="str">
        <f t="shared" si="2"/>
        <v>600000</v>
      </c>
      <c r="O48" t="str">
        <f t="shared" si="3"/>
        <v>600000 - Burden</v>
      </c>
    </row>
    <row r="49" spans="1:15" x14ac:dyDescent="0.25">
      <c r="A49">
        <v>2016</v>
      </c>
      <c r="B49">
        <v>5</v>
      </c>
      <c r="C49" t="s">
        <v>11</v>
      </c>
      <c r="D49" t="s">
        <v>21</v>
      </c>
      <c r="E49" t="s">
        <v>22</v>
      </c>
      <c r="F49" t="s">
        <v>18</v>
      </c>
      <c r="G49" t="s">
        <v>17</v>
      </c>
      <c r="H49">
        <v>0</v>
      </c>
      <c r="I49">
        <v>1319.9</v>
      </c>
      <c r="J49">
        <v>0</v>
      </c>
      <c r="K49">
        <v>0</v>
      </c>
      <c r="L49" t="str">
        <f t="shared" si="0"/>
        <v>603709</v>
      </c>
      <c r="M49" t="str">
        <f t="shared" si="1"/>
        <v>603709 - AXIOS ATTACK MISSION</v>
      </c>
      <c r="N49" t="str">
        <f t="shared" si="2"/>
        <v>600000</v>
      </c>
      <c r="O49" t="str">
        <f t="shared" si="3"/>
        <v>600000 - Burden</v>
      </c>
    </row>
    <row r="50" spans="1:15" x14ac:dyDescent="0.25">
      <c r="A50">
        <v>2016</v>
      </c>
      <c r="B50">
        <v>6</v>
      </c>
      <c r="C50" t="s">
        <v>11</v>
      </c>
      <c r="D50" t="s">
        <v>25</v>
      </c>
      <c r="E50" t="s">
        <v>26</v>
      </c>
      <c r="F50" t="s">
        <v>14</v>
      </c>
      <c r="G50" t="s">
        <v>15</v>
      </c>
      <c r="H50">
        <v>2</v>
      </c>
      <c r="I50">
        <v>111.06</v>
      </c>
      <c r="J50">
        <v>0</v>
      </c>
      <c r="K50">
        <v>0</v>
      </c>
      <c r="L50" t="str">
        <f t="shared" si="0"/>
        <v>603705</v>
      </c>
      <c r="M50" t="str">
        <f t="shared" si="1"/>
        <v>603705 - AXIOS IRADASSETS CLOUD</v>
      </c>
      <c r="N50" t="str">
        <f t="shared" si="2"/>
        <v>600000</v>
      </c>
      <c r="O50" t="str">
        <f t="shared" si="3"/>
        <v>600000 - Wages &amp; Salaries - Mgmt</v>
      </c>
    </row>
    <row r="51" spans="1:15" x14ac:dyDescent="0.25">
      <c r="A51">
        <v>2016</v>
      </c>
      <c r="B51">
        <v>6</v>
      </c>
      <c r="C51" t="s">
        <v>11</v>
      </c>
      <c r="D51" t="s">
        <v>25</v>
      </c>
      <c r="E51" t="s">
        <v>26</v>
      </c>
      <c r="F51" t="s">
        <v>16</v>
      </c>
      <c r="G51" t="s">
        <v>17</v>
      </c>
      <c r="H51">
        <v>0</v>
      </c>
      <c r="I51">
        <v>52.95</v>
      </c>
      <c r="J51">
        <v>0</v>
      </c>
      <c r="K51">
        <v>0</v>
      </c>
      <c r="L51" t="str">
        <f t="shared" si="0"/>
        <v>603705</v>
      </c>
      <c r="M51" t="str">
        <f t="shared" si="1"/>
        <v>603705 - AXIOS IRADASSETS CLOUD</v>
      </c>
      <c r="N51" t="str">
        <f t="shared" si="2"/>
        <v>600000</v>
      </c>
      <c r="O51" t="str">
        <f t="shared" si="3"/>
        <v>600000 - Burden</v>
      </c>
    </row>
    <row r="52" spans="1:15" x14ac:dyDescent="0.25">
      <c r="A52">
        <v>2016</v>
      </c>
      <c r="B52">
        <v>6</v>
      </c>
      <c r="C52" t="s">
        <v>11</v>
      </c>
      <c r="D52" t="s">
        <v>25</v>
      </c>
      <c r="E52" t="s">
        <v>26</v>
      </c>
      <c r="F52" t="s">
        <v>18</v>
      </c>
      <c r="G52" t="s">
        <v>17</v>
      </c>
      <c r="H52">
        <v>0</v>
      </c>
      <c r="I52">
        <v>25.52</v>
      </c>
      <c r="J52">
        <v>0</v>
      </c>
      <c r="K52">
        <v>0</v>
      </c>
      <c r="L52" t="str">
        <f t="shared" si="0"/>
        <v>603705</v>
      </c>
      <c r="M52" t="str">
        <f t="shared" si="1"/>
        <v>603705 - AXIOS IRADASSETS CLOUD</v>
      </c>
      <c r="N52" t="str">
        <f t="shared" si="2"/>
        <v>600000</v>
      </c>
      <c r="O52" t="str">
        <f t="shared" si="3"/>
        <v>600000 - Burden</v>
      </c>
    </row>
    <row r="53" spans="1:15" x14ac:dyDescent="0.25">
      <c r="A53">
        <v>2016</v>
      </c>
      <c r="B53">
        <v>6</v>
      </c>
      <c r="C53" t="s">
        <v>11</v>
      </c>
      <c r="D53" t="s">
        <v>25</v>
      </c>
      <c r="E53" t="s">
        <v>26</v>
      </c>
      <c r="F53" t="s">
        <v>27</v>
      </c>
      <c r="G53" t="s">
        <v>28</v>
      </c>
      <c r="H53">
        <v>0</v>
      </c>
      <c r="I53">
        <v>41.89</v>
      </c>
      <c r="J53">
        <v>0</v>
      </c>
      <c r="K53">
        <v>0</v>
      </c>
      <c r="L53" t="str">
        <f t="shared" si="0"/>
        <v>603705</v>
      </c>
      <c r="M53" t="str">
        <f t="shared" si="1"/>
        <v>603705 - AXIOS IRADASSETS CLOUD</v>
      </c>
      <c r="N53" t="str">
        <f t="shared" si="2"/>
        <v>634400</v>
      </c>
      <c r="O53" t="str">
        <f t="shared" si="3"/>
        <v>634400 - ProCard Purchases-Othr</v>
      </c>
    </row>
    <row r="54" spans="1:15" x14ac:dyDescent="0.25">
      <c r="A54">
        <v>2016</v>
      </c>
      <c r="B54">
        <v>6</v>
      </c>
      <c r="C54" t="s">
        <v>11</v>
      </c>
      <c r="D54" t="s">
        <v>12</v>
      </c>
      <c r="E54" t="s">
        <v>13</v>
      </c>
      <c r="F54" t="s">
        <v>14</v>
      </c>
      <c r="G54" t="s">
        <v>15</v>
      </c>
      <c r="H54">
        <v>0</v>
      </c>
      <c r="I54">
        <v>0</v>
      </c>
      <c r="J54">
        <v>0</v>
      </c>
      <c r="K54">
        <v>0</v>
      </c>
      <c r="L54" t="str">
        <f t="shared" si="0"/>
        <v>603706</v>
      </c>
      <c r="M54" t="str">
        <f t="shared" si="1"/>
        <v>603706 - AXIOS IRADASSETS SIGNALS</v>
      </c>
      <c r="N54" t="str">
        <f t="shared" si="2"/>
        <v>600000</v>
      </c>
      <c r="O54" t="str">
        <f t="shared" si="3"/>
        <v>600000 - Wages &amp; Salaries - Mgmt</v>
      </c>
    </row>
    <row r="55" spans="1:15" x14ac:dyDescent="0.25">
      <c r="A55">
        <v>2016</v>
      </c>
      <c r="B55">
        <v>6</v>
      </c>
      <c r="C55" t="s">
        <v>11</v>
      </c>
      <c r="D55" t="s">
        <v>12</v>
      </c>
      <c r="E55" t="s">
        <v>13</v>
      </c>
      <c r="F55" t="s">
        <v>16</v>
      </c>
      <c r="G55" t="s">
        <v>17</v>
      </c>
      <c r="H55">
        <v>0</v>
      </c>
      <c r="I55">
        <v>0</v>
      </c>
      <c r="J55">
        <v>0</v>
      </c>
      <c r="K55">
        <v>0</v>
      </c>
      <c r="L55" t="str">
        <f t="shared" si="0"/>
        <v>603706</v>
      </c>
      <c r="M55" t="str">
        <f t="shared" si="1"/>
        <v>603706 - AXIOS IRADASSETS SIGNALS</v>
      </c>
      <c r="N55" t="str">
        <f t="shared" si="2"/>
        <v>600000</v>
      </c>
      <c r="O55" t="str">
        <f t="shared" si="3"/>
        <v>600000 - Burden</v>
      </c>
    </row>
    <row r="56" spans="1:15" x14ac:dyDescent="0.25">
      <c r="A56">
        <v>2016</v>
      </c>
      <c r="B56">
        <v>6</v>
      </c>
      <c r="C56" t="s">
        <v>11</v>
      </c>
      <c r="D56" t="s">
        <v>12</v>
      </c>
      <c r="E56" t="s">
        <v>13</v>
      </c>
      <c r="F56" t="s">
        <v>18</v>
      </c>
      <c r="G56" t="s">
        <v>17</v>
      </c>
      <c r="H56">
        <v>0</v>
      </c>
      <c r="I56">
        <v>0</v>
      </c>
      <c r="J56">
        <v>0</v>
      </c>
      <c r="K56">
        <v>0</v>
      </c>
      <c r="L56" t="str">
        <f t="shared" si="0"/>
        <v>603706</v>
      </c>
      <c r="M56" t="str">
        <f t="shared" si="1"/>
        <v>603706 - AXIOS IRADASSETS SIGNALS</v>
      </c>
      <c r="N56" t="str">
        <f t="shared" si="2"/>
        <v>600000</v>
      </c>
      <c r="O56" t="str">
        <f t="shared" si="3"/>
        <v>600000 - Burden</v>
      </c>
    </row>
    <row r="57" spans="1:15" x14ac:dyDescent="0.25">
      <c r="A57">
        <v>2016</v>
      </c>
      <c r="B57">
        <v>6</v>
      </c>
      <c r="C57" t="s">
        <v>11</v>
      </c>
      <c r="D57" t="s">
        <v>23</v>
      </c>
      <c r="E57" t="s">
        <v>24</v>
      </c>
      <c r="F57" t="s">
        <v>14</v>
      </c>
      <c r="G57" t="s">
        <v>15</v>
      </c>
      <c r="H57">
        <v>82.5</v>
      </c>
      <c r="I57">
        <v>4819.33</v>
      </c>
      <c r="J57">
        <v>0</v>
      </c>
      <c r="K57">
        <v>0</v>
      </c>
      <c r="L57" t="str">
        <f t="shared" si="0"/>
        <v>603707</v>
      </c>
      <c r="M57" t="str">
        <f t="shared" si="1"/>
        <v>603707 - AXIOS IRADASSETS THINCLIE</v>
      </c>
      <c r="N57" t="str">
        <f t="shared" si="2"/>
        <v>600000</v>
      </c>
      <c r="O57" t="str">
        <f t="shared" si="3"/>
        <v>600000 - Wages &amp; Salaries - Mgmt</v>
      </c>
    </row>
    <row r="58" spans="1:15" x14ac:dyDescent="0.25">
      <c r="A58">
        <v>2016</v>
      </c>
      <c r="B58">
        <v>6</v>
      </c>
      <c r="C58" t="s">
        <v>11</v>
      </c>
      <c r="D58" t="s">
        <v>23</v>
      </c>
      <c r="E58" t="s">
        <v>24</v>
      </c>
      <c r="F58" t="s">
        <v>16</v>
      </c>
      <c r="G58" t="s">
        <v>17</v>
      </c>
      <c r="H58">
        <v>0</v>
      </c>
      <c r="I58">
        <v>2297.38</v>
      </c>
      <c r="J58">
        <v>0</v>
      </c>
      <c r="K58">
        <v>0</v>
      </c>
      <c r="L58" t="str">
        <f t="shared" si="0"/>
        <v>603707</v>
      </c>
      <c r="M58" t="str">
        <f t="shared" si="1"/>
        <v>603707 - AXIOS IRADASSETS THINCLIE</v>
      </c>
      <c r="N58" t="str">
        <f t="shared" si="2"/>
        <v>600000</v>
      </c>
      <c r="O58" t="str">
        <f t="shared" si="3"/>
        <v>600000 - Burden</v>
      </c>
    </row>
    <row r="59" spans="1:15" x14ac:dyDescent="0.25">
      <c r="A59">
        <v>2016</v>
      </c>
      <c r="B59">
        <v>6</v>
      </c>
      <c r="C59" t="s">
        <v>11</v>
      </c>
      <c r="D59" t="s">
        <v>23</v>
      </c>
      <c r="E59" t="s">
        <v>24</v>
      </c>
      <c r="F59" t="s">
        <v>18</v>
      </c>
      <c r="G59" t="s">
        <v>17</v>
      </c>
      <c r="H59">
        <v>0</v>
      </c>
      <c r="I59">
        <v>1107.3599999999999</v>
      </c>
      <c r="J59">
        <v>0</v>
      </c>
      <c r="K59">
        <v>0</v>
      </c>
      <c r="L59" t="str">
        <f t="shared" si="0"/>
        <v>603707</v>
      </c>
      <c r="M59" t="str">
        <f t="shared" si="1"/>
        <v>603707 - AXIOS IRADASSETS THINCLIE</v>
      </c>
      <c r="N59" t="str">
        <f t="shared" si="2"/>
        <v>600000</v>
      </c>
      <c r="O59" t="str">
        <f t="shared" si="3"/>
        <v>600000 - Burden</v>
      </c>
    </row>
    <row r="60" spans="1:15" x14ac:dyDescent="0.25">
      <c r="A60">
        <v>2016</v>
      </c>
      <c r="B60">
        <v>6</v>
      </c>
      <c r="C60" t="s">
        <v>11</v>
      </c>
      <c r="D60" t="s">
        <v>19</v>
      </c>
      <c r="E60" t="s">
        <v>20</v>
      </c>
      <c r="F60" t="s">
        <v>14</v>
      </c>
      <c r="G60" t="s">
        <v>15</v>
      </c>
      <c r="H60">
        <v>330.25</v>
      </c>
      <c r="I60">
        <v>20260.7</v>
      </c>
      <c r="J60">
        <v>0</v>
      </c>
      <c r="K60">
        <v>0</v>
      </c>
      <c r="L60" t="str">
        <f t="shared" si="0"/>
        <v>603708</v>
      </c>
      <c r="M60" t="str">
        <f t="shared" si="1"/>
        <v>603708 - AXIOS ATTACK CYBER</v>
      </c>
      <c r="N60" t="str">
        <f t="shared" si="2"/>
        <v>600000</v>
      </c>
      <c r="O60" t="str">
        <f t="shared" si="3"/>
        <v>600000 - Wages &amp; Salaries - Mgmt</v>
      </c>
    </row>
    <row r="61" spans="1:15" x14ac:dyDescent="0.25">
      <c r="A61">
        <v>2016</v>
      </c>
      <c r="B61">
        <v>6</v>
      </c>
      <c r="C61" t="s">
        <v>11</v>
      </c>
      <c r="D61" t="s">
        <v>19</v>
      </c>
      <c r="E61" t="s">
        <v>20</v>
      </c>
      <c r="F61" t="s">
        <v>16</v>
      </c>
      <c r="G61" t="s">
        <v>17</v>
      </c>
      <c r="H61">
        <v>0</v>
      </c>
      <c r="I61">
        <v>9658.2800000000007</v>
      </c>
      <c r="J61">
        <v>0</v>
      </c>
      <c r="K61">
        <v>0</v>
      </c>
      <c r="L61" t="str">
        <f t="shared" si="0"/>
        <v>603708</v>
      </c>
      <c r="M61" t="str">
        <f t="shared" si="1"/>
        <v>603708 - AXIOS ATTACK CYBER</v>
      </c>
      <c r="N61" t="str">
        <f t="shared" si="2"/>
        <v>600000</v>
      </c>
      <c r="O61" t="str">
        <f t="shared" si="3"/>
        <v>600000 - Burden</v>
      </c>
    </row>
    <row r="62" spans="1:15" x14ac:dyDescent="0.25">
      <c r="A62">
        <v>2016</v>
      </c>
      <c r="B62">
        <v>6</v>
      </c>
      <c r="C62" t="s">
        <v>11</v>
      </c>
      <c r="D62" t="s">
        <v>19</v>
      </c>
      <c r="E62" t="s">
        <v>20</v>
      </c>
      <c r="F62" t="s">
        <v>18</v>
      </c>
      <c r="G62" t="s">
        <v>17</v>
      </c>
      <c r="H62">
        <v>0</v>
      </c>
      <c r="I62">
        <v>4655.3900000000003</v>
      </c>
      <c r="J62">
        <v>0</v>
      </c>
      <c r="K62">
        <v>0</v>
      </c>
      <c r="L62" t="str">
        <f t="shared" si="0"/>
        <v>603708</v>
      </c>
      <c r="M62" t="str">
        <f t="shared" si="1"/>
        <v>603708 - AXIOS ATTACK CYBER</v>
      </c>
      <c r="N62" t="str">
        <f t="shared" si="2"/>
        <v>600000</v>
      </c>
      <c r="O62" t="str">
        <f t="shared" si="3"/>
        <v>600000 - Burden</v>
      </c>
    </row>
    <row r="63" spans="1:15" x14ac:dyDescent="0.25">
      <c r="A63">
        <v>2016</v>
      </c>
      <c r="B63">
        <v>6</v>
      </c>
      <c r="C63" t="s">
        <v>11</v>
      </c>
      <c r="D63" t="s">
        <v>21</v>
      </c>
      <c r="E63" t="s">
        <v>22</v>
      </c>
      <c r="F63" t="s">
        <v>14</v>
      </c>
      <c r="G63" t="s">
        <v>15</v>
      </c>
      <c r="H63">
        <v>112.5</v>
      </c>
      <c r="I63">
        <v>4568.46</v>
      </c>
      <c r="J63">
        <v>0</v>
      </c>
      <c r="K63">
        <v>0</v>
      </c>
      <c r="L63" t="str">
        <f t="shared" si="0"/>
        <v>603709</v>
      </c>
      <c r="M63" t="str">
        <f t="shared" si="1"/>
        <v>603709 - AXIOS ATTACK MISSION</v>
      </c>
      <c r="N63" t="str">
        <f t="shared" si="2"/>
        <v>600000</v>
      </c>
      <c r="O63" t="str">
        <f t="shared" si="3"/>
        <v>600000 - Wages &amp; Salaries - Mgmt</v>
      </c>
    </row>
    <row r="64" spans="1:15" x14ac:dyDescent="0.25">
      <c r="A64">
        <v>2016</v>
      </c>
      <c r="B64">
        <v>6</v>
      </c>
      <c r="C64" t="s">
        <v>11</v>
      </c>
      <c r="D64" t="s">
        <v>21</v>
      </c>
      <c r="E64" t="s">
        <v>22</v>
      </c>
      <c r="F64" t="s">
        <v>16</v>
      </c>
      <c r="G64" t="s">
        <v>17</v>
      </c>
      <c r="H64">
        <v>0</v>
      </c>
      <c r="I64">
        <v>2177.7800000000002</v>
      </c>
      <c r="J64">
        <v>0</v>
      </c>
      <c r="K64">
        <v>0</v>
      </c>
      <c r="L64" t="str">
        <f t="shared" si="0"/>
        <v>603709</v>
      </c>
      <c r="M64" t="str">
        <f t="shared" si="1"/>
        <v>603709 - AXIOS ATTACK MISSION</v>
      </c>
      <c r="N64" t="str">
        <f t="shared" si="2"/>
        <v>600000</v>
      </c>
      <c r="O64" t="str">
        <f t="shared" si="3"/>
        <v>600000 - Burden</v>
      </c>
    </row>
    <row r="65" spans="1:15" x14ac:dyDescent="0.25">
      <c r="A65">
        <v>2016</v>
      </c>
      <c r="B65">
        <v>6</v>
      </c>
      <c r="C65" t="s">
        <v>11</v>
      </c>
      <c r="D65" t="s">
        <v>21</v>
      </c>
      <c r="E65" t="s">
        <v>22</v>
      </c>
      <c r="F65" t="s">
        <v>18</v>
      </c>
      <c r="G65" t="s">
        <v>17</v>
      </c>
      <c r="H65">
        <v>0</v>
      </c>
      <c r="I65">
        <v>1049.71</v>
      </c>
      <c r="J65">
        <v>0</v>
      </c>
      <c r="K65">
        <v>0</v>
      </c>
      <c r="L65" t="str">
        <f t="shared" si="0"/>
        <v>603709</v>
      </c>
      <c r="M65" t="str">
        <f t="shared" si="1"/>
        <v>603709 - AXIOS ATTACK MISSION</v>
      </c>
      <c r="N65" t="str">
        <f t="shared" si="2"/>
        <v>600000</v>
      </c>
      <c r="O65" t="str">
        <f t="shared" si="3"/>
        <v>600000 - Burden</v>
      </c>
    </row>
    <row r="66" spans="1:15" x14ac:dyDescent="0.25">
      <c r="A66">
        <v>2016</v>
      </c>
      <c r="B66">
        <v>7</v>
      </c>
      <c r="C66" t="s">
        <v>11</v>
      </c>
      <c r="D66" t="s">
        <v>25</v>
      </c>
      <c r="E66" t="s">
        <v>26</v>
      </c>
      <c r="F66" t="s">
        <v>14</v>
      </c>
      <c r="G66" t="s">
        <v>15</v>
      </c>
      <c r="H66">
        <v>142</v>
      </c>
      <c r="I66">
        <v>6079.7</v>
      </c>
      <c r="J66">
        <v>0</v>
      </c>
      <c r="K66">
        <v>0</v>
      </c>
      <c r="L66" t="str">
        <f t="shared" si="0"/>
        <v>603705</v>
      </c>
      <c r="M66" t="str">
        <f t="shared" si="1"/>
        <v>603705 - AXIOS IRADASSETS CLOUD</v>
      </c>
      <c r="N66" t="str">
        <f t="shared" si="2"/>
        <v>600000</v>
      </c>
      <c r="O66" t="str">
        <f t="shared" si="3"/>
        <v>600000 - Wages &amp; Salaries - Mgmt</v>
      </c>
    </row>
    <row r="67" spans="1:15" x14ac:dyDescent="0.25">
      <c r="A67">
        <v>2016</v>
      </c>
      <c r="B67">
        <v>7</v>
      </c>
      <c r="C67" t="s">
        <v>11</v>
      </c>
      <c r="D67" t="s">
        <v>25</v>
      </c>
      <c r="E67" t="s">
        <v>26</v>
      </c>
      <c r="F67" t="s">
        <v>16</v>
      </c>
      <c r="G67" t="s">
        <v>17</v>
      </c>
      <c r="H67">
        <v>0</v>
      </c>
      <c r="I67">
        <v>2898.19</v>
      </c>
      <c r="J67">
        <v>0</v>
      </c>
      <c r="K67">
        <v>0</v>
      </c>
      <c r="L67" t="str">
        <f t="shared" ref="L67:L130" si="4">RIGHT(D67,6)</f>
        <v>603705</v>
      </c>
      <c r="M67" t="str">
        <f t="shared" ref="M67:M130" si="5">CONCATENATE(L67," - ",E67)</f>
        <v>603705 - AXIOS IRADASSETS CLOUD</v>
      </c>
      <c r="N67" t="str">
        <f t="shared" ref="N67:N130" si="6">LEFT(F67,6)</f>
        <v>600000</v>
      </c>
      <c r="O67" t="str">
        <f t="shared" ref="O67:O130" si="7">CONCATENATE(N67," - ",G67)</f>
        <v>600000 - Burden</v>
      </c>
    </row>
    <row r="68" spans="1:15" x14ac:dyDescent="0.25">
      <c r="A68">
        <v>2016</v>
      </c>
      <c r="B68">
        <v>7</v>
      </c>
      <c r="C68" t="s">
        <v>11</v>
      </c>
      <c r="D68" t="s">
        <v>25</v>
      </c>
      <c r="E68" t="s">
        <v>26</v>
      </c>
      <c r="F68" t="s">
        <v>18</v>
      </c>
      <c r="G68" t="s">
        <v>17</v>
      </c>
      <c r="H68">
        <v>0</v>
      </c>
      <c r="I68">
        <v>1396.96</v>
      </c>
      <c r="J68">
        <v>0</v>
      </c>
      <c r="K68">
        <v>0</v>
      </c>
      <c r="L68" t="str">
        <f t="shared" si="4"/>
        <v>603705</v>
      </c>
      <c r="M68" t="str">
        <f t="shared" si="5"/>
        <v>603705 - AXIOS IRADASSETS CLOUD</v>
      </c>
      <c r="N68" t="str">
        <f t="shared" si="6"/>
        <v>600000</v>
      </c>
      <c r="O68" t="str">
        <f t="shared" si="7"/>
        <v>600000 - Burden</v>
      </c>
    </row>
    <row r="69" spans="1:15" x14ac:dyDescent="0.25">
      <c r="A69">
        <v>2016</v>
      </c>
      <c r="B69">
        <v>7</v>
      </c>
      <c r="C69" t="s">
        <v>11</v>
      </c>
      <c r="D69" t="s">
        <v>25</v>
      </c>
      <c r="E69" t="s">
        <v>26</v>
      </c>
      <c r="F69" t="s">
        <v>27</v>
      </c>
      <c r="G69" t="s">
        <v>28</v>
      </c>
      <c r="H69">
        <v>0</v>
      </c>
      <c r="I69">
        <v>252.58</v>
      </c>
      <c r="J69">
        <v>0</v>
      </c>
      <c r="K69">
        <v>0</v>
      </c>
      <c r="L69" t="str">
        <f t="shared" si="4"/>
        <v>603705</v>
      </c>
      <c r="M69" t="str">
        <f t="shared" si="5"/>
        <v>603705 - AXIOS IRADASSETS CLOUD</v>
      </c>
      <c r="N69" t="str">
        <f t="shared" si="6"/>
        <v>634400</v>
      </c>
      <c r="O69" t="str">
        <f t="shared" si="7"/>
        <v>634400 - ProCard Purchases-Othr</v>
      </c>
    </row>
    <row r="70" spans="1:15" x14ac:dyDescent="0.25">
      <c r="A70">
        <v>2016</v>
      </c>
      <c r="B70">
        <v>7</v>
      </c>
      <c r="C70" t="s">
        <v>11</v>
      </c>
      <c r="D70" t="s">
        <v>12</v>
      </c>
      <c r="E70" t="s">
        <v>13</v>
      </c>
      <c r="F70" t="s">
        <v>14</v>
      </c>
      <c r="G70" t="s">
        <v>15</v>
      </c>
      <c r="H70">
        <v>0</v>
      </c>
      <c r="I70">
        <v>0</v>
      </c>
      <c r="J70">
        <v>0</v>
      </c>
      <c r="K70">
        <v>0</v>
      </c>
      <c r="L70" t="str">
        <f t="shared" si="4"/>
        <v>603706</v>
      </c>
      <c r="M70" t="str">
        <f t="shared" si="5"/>
        <v>603706 - AXIOS IRADASSETS SIGNALS</v>
      </c>
      <c r="N70" t="str">
        <f t="shared" si="6"/>
        <v>600000</v>
      </c>
      <c r="O70" t="str">
        <f t="shared" si="7"/>
        <v>600000 - Wages &amp; Salaries - Mgmt</v>
      </c>
    </row>
    <row r="71" spans="1:15" x14ac:dyDescent="0.25">
      <c r="A71">
        <v>2016</v>
      </c>
      <c r="B71">
        <v>7</v>
      </c>
      <c r="C71" t="s">
        <v>11</v>
      </c>
      <c r="D71" t="s">
        <v>12</v>
      </c>
      <c r="E71" t="s">
        <v>13</v>
      </c>
      <c r="F71" t="s">
        <v>16</v>
      </c>
      <c r="G71" t="s">
        <v>17</v>
      </c>
      <c r="H71">
        <v>0</v>
      </c>
      <c r="I71">
        <v>0</v>
      </c>
      <c r="J71">
        <v>0</v>
      </c>
      <c r="K71">
        <v>0</v>
      </c>
      <c r="L71" t="str">
        <f t="shared" si="4"/>
        <v>603706</v>
      </c>
      <c r="M71" t="str">
        <f t="shared" si="5"/>
        <v>603706 - AXIOS IRADASSETS SIGNALS</v>
      </c>
      <c r="N71" t="str">
        <f t="shared" si="6"/>
        <v>600000</v>
      </c>
      <c r="O71" t="str">
        <f t="shared" si="7"/>
        <v>600000 - Burden</v>
      </c>
    </row>
    <row r="72" spans="1:15" x14ac:dyDescent="0.25">
      <c r="A72">
        <v>2016</v>
      </c>
      <c r="B72">
        <v>7</v>
      </c>
      <c r="C72" t="s">
        <v>11</v>
      </c>
      <c r="D72" t="s">
        <v>12</v>
      </c>
      <c r="E72" t="s">
        <v>13</v>
      </c>
      <c r="F72" t="s">
        <v>18</v>
      </c>
      <c r="G72" t="s">
        <v>17</v>
      </c>
      <c r="H72">
        <v>0</v>
      </c>
      <c r="I72">
        <v>0</v>
      </c>
      <c r="J72">
        <v>0</v>
      </c>
      <c r="K72">
        <v>0</v>
      </c>
      <c r="L72" t="str">
        <f t="shared" si="4"/>
        <v>603706</v>
      </c>
      <c r="M72" t="str">
        <f t="shared" si="5"/>
        <v>603706 - AXIOS IRADASSETS SIGNALS</v>
      </c>
      <c r="N72" t="str">
        <f t="shared" si="6"/>
        <v>600000</v>
      </c>
      <c r="O72" t="str">
        <f t="shared" si="7"/>
        <v>600000 - Burden</v>
      </c>
    </row>
    <row r="73" spans="1:15" x14ac:dyDescent="0.25">
      <c r="A73">
        <v>2016</v>
      </c>
      <c r="B73">
        <v>7</v>
      </c>
      <c r="C73" t="s">
        <v>11</v>
      </c>
      <c r="D73" t="s">
        <v>23</v>
      </c>
      <c r="E73" t="s">
        <v>24</v>
      </c>
      <c r="F73" t="s">
        <v>14</v>
      </c>
      <c r="G73" t="s">
        <v>15</v>
      </c>
      <c r="H73">
        <v>103</v>
      </c>
      <c r="I73">
        <v>6294.38</v>
      </c>
      <c r="J73">
        <v>0</v>
      </c>
      <c r="K73">
        <v>0</v>
      </c>
      <c r="L73" t="str">
        <f t="shared" si="4"/>
        <v>603707</v>
      </c>
      <c r="M73" t="str">
        <f t="shared" si="5"/>
        <v>603707 - AXIOS IRADASSETS THINCLIE</v>
      </c>
      <c r="N73" t="str">
        <f t="shared" si="6"/>
        <v>600000</v>
      </c>
      <c r="O73" t="str">
        <f t="shared" si="7"/>
        <v>600000 - Wages &amp; Salaries - Mgmt</v>
      </c>
    </row>
    <row r="74" spans="1:15" x14ac:dyDescent="0.25">
      <c r="A74">
        <v>2016</v>
      </c>
      <c r="B74">
        <v>7</v>
      </c>
      <c r="C74" t="s">
        <v>11</v>
      </c>
      <c r="D74" t="s">
        <v>23</v>
      </c>
      <c r="E74" t="s">
        <v>24</v>
      </c>
      <c r="F74" t="s">
        <v>16</v>
      </c>
      <c r="G74" t="s">
        <v>17</v>
      </c>
      <c r="H74">
        <v>0</v>
      </c>
      <c r="I74">
        <v>3000.53</v>
      </c>
      <c r="J74">
        <v>0</v>
      </c>
      <c r="K74">
        <v>0</v>
      </c>
      <c r="L74" t="str">
        <f t="shared" si="4"/>
        <v>603707</v>
      </c>
      <c r="M74" t="str">
        <f t="shared" si="5"/>
        <v>603707 - AXIOS IRADASSETS THINCLIE</v>
      </c>
      <c r="N74" t="str">
        <f t="shared" si="6"/>
        <v>600000</v>
      </c>
      <c r="O74" t="str">
        <f t="shared" si="7"/>
        <v>600000 - Burden</v>
      </c>
    </row>
    <row r="75" spans="1:15" x14ac:dyDescent="0.25">
      <c r="A75">
        <v>2016</v>
      </c>
      <c r="B75">
        <v>7</v>
      </c>
      <c r="C75" t="s">
        <v>11</v>
      </c>
      <c r="D75" t="s">
        <v>23</v>
      </c>
      <c r="E75" t="s">
        <v>24</v>
      </c>
      <c r="F75" t="s">
        <v>18</v>
      </c>
      <c r="G75" t="s">
        <v>17</v>
      </c>
      <c r="H75">
        <v>0</v>
      </c>
      <c r="I75">
        <v>1446.29</v>
      </c>
      <c r="J75">
        <v>0</v>
      </c>
      <c r="K75">
        <v>0</v>
      </c>
      <c r="L75" t="str">
        <f t="shared" si="4"/>
        <v>603707</v>
      </c>
      <c r="M75" t="str">
        <f t="shared" si="5"/>
        <v>603707 - AXIOS IRADASSETS THINCLIE</v>
      </c>
      <c r="N75" t="str">
        <f t="shared" si="6"/>
        <v>600000</v>
      </c>
      <c r="O75" t="str">
        <f t="shared" si="7"/>
        <v>600000 - Burden</v>
      </c>
    </row>
    <row r="76" spans="1:15" x14ac:dyDescent="0.25">
      <c r="A76">
        <v>2016</v>
      </c>
      <c r="B76">
        <v>7</v>
      </c>
      <c r="C76" t="s">
        <v>11</v>
      </c>
      <c r="D76" t="s">
        <v>19</v>
      </c>
      <c r="E76" t="s">
        <v>20</v>
      </c>
      <c r="F76" t="s">
        <v>14</v>
      </c>
      <c r="G76" t="s">
        <v>15</v>
      </c>
      <c r="H76">
        <v>219.25</v>
      </c>
      <c r="I76">
        <v>12838.2</v>
      </c>
      <c r="J76">
        <v>0</v>
      </c>
      <c r="K76">
        <v>0</v>
      </c>
      <c r="L76" t="str">
        <f t="shared" si="4"/>
        <v>603708</v>
      </c>
      <c r="M76" t="str">
        <f t="shared" si="5"/>
        <v>603708 - AXIOS ATTACK CYBER</v>
      </c>
      <c r="N76" t="str">
        <f t="shared" si="6"/>
        <v>600000</v>
      </c>
      <c r="O76" t="str">
        <f t="shared" si="7"/>
        <v>600000 - Wages &amp; Salaries - Mgmt</v>
      </c>
    </row>
    <row r="77" spans="1:15" x14ac:dyDescent="0.25">
      <c r="A77">
        <v>2016</v>
      </c>
      <c r="B77">
        <v>7</v>
      </c>
      <c r="C77" t="s">
        <v>11</v>
      </c>
      <c r="D77" t="s">
        <v>19</v>
      </c>
      <c r="E77" t="s">
        <v>20</v>
      </c>
      <c r="F77" t="s">
        <v>16</v>
      </c>
      <c r="G77" t="s">
        <v>17</v>
      </c>
      <c r="H77">
        <v>0</v>
      </c>
      <c r="I77">
        <v>6119.97</v>
      </c>
      <c r="J77">
        <v>0</v>
      </c>
      <c r="K77">
        <v>0</v>
      </c>
      <c r="L77" t="str">
        <f t="shared" si="4"/>
        <v>603708</v>
      </c>
      <c r="M77" t="str">
        <f t="shared" si="5"/>
        <v>603708 - AXIOS ATTACK CYBER</v>
      </c>
      <c r="N77" t="str">
        <f t="shared" si="6"/>
        <v>600000</v>
      </c>
      <c r="O77" t="str">
        <f t="shared" si="7"/>
        <v>600000 - Burden</v>
      </c>
    </row>
    <row r="78" spans="1:15" x14ac:dyDescent="0.25">
      <c r="A78">
        <v>2016</v>
      </c>
      <c r="B78">
        <v>7</v>
      </c>
      <c r="C78" t="s">
        <v>11</v>
      </c>
      <c r="D78" t="s">
        <v>19</v>
      </c>
      <c r="E78" t="s">
        <v>20</v>
      </c>
      <c r="F78" t="s">
        <v>18</v>
      </c>
      <c r="G78" t="s">
        <v>17</v>
      </c>
      <c r="H78">
        <v>0</v>
      </c>
      <c r="I78">
        <v>2949.89</v>
      </c>
      <c r="J78">
        <v>0</v>
      </c>
      <c r="K78">
        <v>0</v>
      </c>
      <c r="L78" t="str">
        <f t="shared" si="4"/>
        <v>603708</v>
      </c>
      <c r="M78" t="str">
        <f t="shared" si="5"/>
        <v>603708 - AXIOS ATTACK CYBER</v>
      </c>
      <c r="N78" t="str">
        <f t="shared" si="6"/>
        <v>600000</v>
      </c>
      <c r="O78" t="str">
        <f t="shared" si="7"/>
        <v>600000 - Burden</v>
      </c>
    </row>
    <row r="79" spans="1:15" x14ac:dyDescent="0.25">
      <c r="A79">
        <v>2016</v>
      </c>
      <c r="B79">
        <v>7</v>
      </c>
      <c r="C79" t="s">
        <v>11</v>
      </c>
      <c r="D79" t="s">
        <v>21</v>
      </c>
      <c r="E79" t="s">
        <v>22</v>
      </c>
      <c r="F79" t="s">
        <v>14</v>
      </c>
      <c r="G79" t="s">
        <v>15</v>
      </c>
      <c r="H79">
        <v>151.75</v>
      </c>
      <c r="I79">
        <v>6273.35</v>
      </c>
      <c r="J79">
        <v>0</v>
      </c>
      <c r="K79">
        <v>0</v>
      </c>
      <c r="L79" t="str">
        <f t="shared" si="4"/>
        <v>603709</v>
      </c>
      <c r="M79" t="str">
        <f t="shared" si="5"/>
        <v>603709 - AXIOS ATTACK MISSION</v>
      </c>
      <c r="N79" t="str">
        <f t="shared" si="6"/>
        <v>600000</v>
      </c>
      <c r="O79" t="str">
        <f t="shared" si="7"/>
        <v>600000 - Wages &amp; Salaries - Mgmt</v>
      </c>
    </row>
    <row r="80" spans="1:15" x14ac:dyDescent="0.25">
      <c r="A80">
        <v>2016</v>
      </c>
      <c r="B80">
        <v>7</v>
      </c>
      <c r="C80" t="s">
        <v>11</v>
      </c>
      <c r="D80" t="s">
        <v>21</v>
      </c>
      <c r="E80" t="s">
        <v>22</v>
      </c>
      <c r="F80" t="s">
        <v>16</v>
      </c>
      <c r="G80" t="s">
        <v>17</v>
      </c>
      <c r="H80">
        <v>0</v>
      </c>
      <c r="I80">
        <v>2990.51</v>
      </c>
      <c r="J80">
        <v>0</v>
      </c>
      <c r="K80">
        <v>0</v>
      </c>
      <c r="L80" t="str">
        <f t="shared" si="4"/>
        <v>603709</v>
      </c>
      <c r="M80" t="str">
        <f t="shared" si="5"/>
        <v>603709 - AXIOS ATTACK MISSION</v>
      </c>
      <c r="N80" t="str">
        <f t="shared" si="6"/>
        <v>600000</v>
      </c>
      <c r="O80" t="str">
        <f t="shared" si="7"/>
        <v>600000 - Burden</v>
      </c>
    </row>
    <row r="81" spans="1:15" x14ac:dyDescent="0.25">
      <c r="A81">
        <v>2016</v>
      </c>
      <c r="B81">
        <v>7</v>
      </c>
      <c r="C81" t="s">
        <v>11</v>
      </c>
      <c r="D81" t="s">
        <v>21</v>
      </c>
      <c r="E81" t="s">
        <v>22</v>
      </c>
      <c r="F81" t="s">
        <v>18</v>
      </c>
      <c r="G81" t="s">
        <v>17</v>
      </c>
      <c r="H81">
        <v>0</v>
      </c>
      <c r="I81">
        <v>1441.46</v>
      </c>
      <c r="J81">
        <v>0</v>
      </c>
      <c r="K81">
        <v>0</v>
      </c>
      <c r="L81" t="str">
        <f t="shared" si="4"/>
        <v>603709</v>
      </c>
      <c r="M81" t="str">
        <f t="shared" si="5"/>
        <v>603709 - AXIOS ATTACK MISSION</v>
      </c>
      <c r="N81" t="str">
        <f t="shared" si="6"/>
        <v>600000</v>
      </c>
      <c r="O81" t="str">
        <f t="shared" si="7"/>
        <v>600000 - Burden</v>
      </c>
    </row>
    <row r="82" spans="1:15" x14ac:dyDescent="0.25">
      <c r="A82">
        <v>2016</v>
      </c>
      <c r="B82">
        <v>8</v>
      </c>
      <c r="C82" t="s">
        <v>11</v>
      </c>
      <c r="D82" t="s">
        <v>25</v>
      </c>
      <c r="E82" t="s">
        <v>26</v>
      </c>
      <c r="F82" t="s">
        <v>14</v>
      </c>
      <c r="G82" t="s">
        <v>15</v>
      </c>
      <c r="H82">
        <v>163.5</v>
      </c>
      <c r="I82">
        <v>6539.07</v>
      </c>
      <c r="J82">
        <v>0</v>
      </c>
      <c r="K82">
        <v>0</v>
      </c>
      <c r="L82" t="str">
        <f t="shared" si="4"/>
        <v>603705</v>
      </c>
      <c r="M82" t="str">
        <f t="shared" si="5"/>
        <v>603705 - AXIOS IRADASSETS CLOUD</v>
      </c>
      <c r="N82" t="str">
        <f t="shared" si="6"/>
        <v>600000</v>
      </c>
      <c r="O82" t="str">
        <f t="shared" si="7"/>
        <v>600000 - Wages &amp; Salaries - Mgmt</v>
      </c>
    </row>
    <row r="83" spans="1:15" x14ac:dyDescent="0.25">
      <c r="A83">
        <v>2016</v>
      </c>
      <c r="B83">
        <v>8</v>
      </c>
      <c r="C83" t="s">
        <v>11</v>
      </c>
      <c r="D83" t="s">
        <v>25</v>
      </c>
      <c r="E83" t="s">
        <v>26</v>
      </c>
      <c r="F83" t="s">
        <v>16</v>
      </c>
      <c r="G83" t="s">
        <v>17</v>
      </c>
      <c r="H83">
        <v>0</v>
      </c>
      <c r="I83">
        <v>3117.17</v>
      </c>
      <c r="J83">
        <v>0</v>
      </c>
      <c r="K83">
        <v>0</v>
      </c>
      <c r="L83" t="str">
        <f t="shared" si="4"/>
        <v>603705</v>
      </c>
      <c r="M83" t="str">
        <f t="shared" si="5"/>
        <v>603705 - AXIOS IRADASSETS CLOUD</v>
      </c>
      <c r="N83" t="str">
        <f t="shared" si="6"/>
        <v>600000</v>
      </c>
      <c r="O83" t="str">
        <f t="shared" si="7"/>
        <v>600000 - Burden</v>
      </c>
    </row>
    <row r="84" spans="1:15" x14ac:dyDescent="0.25">
      <c r="A84">
        <v>2016</v>
      </c>
      <c r="B84">
        <v>8</v>
      </c>
      <c r="C84" t="s">
        <v>11</v>
      </c>
      <c r="D84" t="s">
        <v>25</v>
      </c>
      <c r="E84" t="s">
        <v>26</v>
      </c>
      <c r="F84" t="s">
        <v>18</v>
      </c>
      <c r="G84" t="s">
        <v>17</v>
      </c>
      <c r="H84">
        <v>0</v>
      </c>
      <c r="I84">
        <v>1502.51</v>
      </c>
      <c r="J84">
        <v>0</v>
      </c>
      <c r="K84">
        <v>0</v>
      </c>
      <c r="L84" t="str">
        <f t="shared" si="4"/>
        <v>603705</v>
      </c>
      <c r="M84" t="str">
        <f t="shared" si="5"/>
        <v>603705 - AXIOS IRADASSETS CLOUD</v>
      </c>
      <c r="N84" t="str">
        <f t="shared" si="6"/>
        <v>600000</v>
      </c>
      <c r="O84" t="str">
        <f t="shared" si="7"/>
        <v>600000 - Burden</v>
      </c>
    </row>
    <row r="85" spans="1:15" x14ac:dyDescent="0.25">
      <c r="A85">
        <v>2016</v>
      </c>
      <c r="B85">
        <v>8</v>
      </c>
      <c r="C85" t="s">
        <v>11</v>
      </c>
      <c r="D85" t="s">
        <v>25</v>
      </c>
      <c r="E85" t="s">
        <v>26</v>
      </c>
      <c r="F85" t="s">
        <v>27</v>
      </c>
      <c r="G85" t="s">
        <v>28</v>
      </c>
      <c r="H85">
        <v>0</v>
      </c>
      <c r="I85">
        <v>0</v>
      </c>
      <c r="J85">
        <v>0</v>
      </c>
      <c r="K85">
        <v>0</v>
      </c>
      <c r="L85" t="str">
        <f t="shared" si="4"/>
        <v>603705</v>
      </c>
      <c r="M85" t="str">
        <f t="shared" si="5"/>
        <v>603705 - AXIOS IRADASSETS CLOUD</v>
      </c>
      <c r="N85" t="str">
        <f t="shared" si="6"/>
        <v>634400</v>
      </c>
      <c r="O85" t="str">
        <f t="shared" si="7"/>
        <v>634400 - ProCard Purchases-Othr</v>
      </c>
    </row>
    <row r="86" spans="1:15" x14ac:dyDescent="0.25">
      <c r="A86">
        <v>2016</v>
      </c>
      <c r="B86">
        <v>8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H86">
        <v>0</v>
      </c>
      <c r="I86">
        <v>0</v>
      </c>
      <c r="J86">
        <v>0</v>
      </c>
      <c r="K86">
        <v>0</v>
      </c>
      <c r="L86" t="str">
        <f t="shared" si="4"/>
        <v>603706</v>
      </c>
      <c r="M86" t="str">
        <f t="shared" si="5"/>
        <v>603706 - AXIOS IRADASSETS SIGNALS</v>
      </c>
      <c r="N86" t="str">
        <f t="shared" si="6"/>
        <v>600000</v>
      </c>
      <c r="O86" t="str">
        <f t="shared" si="7"/>
        <v>600000 - Wages &amp; Salaries - Mgmt</v>
      </c>
    </row>
    <row r="87" spans="1:15" x14ac:dyDescent="0.25">
      <c r="A87">
        <v>2016</v>
      </c>
      <c r="B87">
        <v>8</v>
      </c>
      <c r="C87" t="s">
        <v>11</v>
      </c>
      <c r="D87" t="s">
        <v>12</v>
      </c>
      <c r="E87" t="s">
        <v>13</v>
      </c>
      <c r="F87" t="s">
        <v>16</v>
      </c>
      <c r="G87" t="s">
        <v>17</v>
      </c>
      <c r="H87">
        <v>0</v>
      </c>
      <c r="I87">
        <v>0</v>
      </c>
      <c r="J87">
        <v>0</v>
      </c>
      <c r="K87">
        <v>0</v>
      </c>
      <c r="L87" t="str">
        <f t="shared" si="4"/>
        <v>603706</v>
      </c>
      <c r="M87" t="str">
        <f t="shared" si="5"/>
        <v>603706 - AXIOS IRADASSETS SIGNALS</v>
      </c>
      <c r="N87" t="str">
        <f t="shared" si="6"/>
        <v>600000</v>
      </c>
      <c r="O87" t="str">
        <f t="shared" si="7"/>
        <v>600000 - Burden</v>
      </c>
    </row>
    <row r="88" spans="1:15" x14ac:dyDescent="0.25">
      <c r="A88">
        <v>2016</v>
      </c>
      <c r="B88">
        <v>8</v>
      </c>
      <c r="C88" t="s">
        <v>11</v>
      </c>
      <c r="D88" t="s">
        <v>12</v>
      </c>
      <c r="E88" t="s">
        <v>13</v>
      </c>
      <c r="F88" t="s">
        <v>18</v>
      </c>
      <c r="G88" t="s">
        <v>17</v>
      </c>
      <c r="H88">
        <v>0</v>
      </c>
      <c r="I88">
        <v>0</v>
      </c>
      <c r="J88">
        <v>0</v>
      </c>
      <c r="K88">
        <v>0</v>
      </c>
      <c r="L88" t="str">
        <f t="shared" si="4"/>
        <v>603706</v>
      </c>
      <c r="M88" t="str">
        <f t="shared" si="5"/>
        <v>603706 - AXIOS IRADASSETS SIGNALS</v>
      </c>
      <c r="N88" t="str">
        <f t="shared" si="6"/>
        <v>600000</v>
      </c>
      <c r="O88" t="str">
        <f t="shared" si="7"/>
        <v>600000 - Burden</v>
      </c>
    </row>
    <row r="89" spans="1:15" x14ac:dyDescent="0.25">
      <c r="A89">
        <v>2016</v>
      </c>
      <c r="B89">
        <v>8</v>
      </c>
      <c r="C89" t="s">
        <v>11</v>
      </c>
      <c r="D89" t="s">
        <v>23</v>
      </c>
      <c r="E89" t="s">
        <v>24</v>
      </c>
      <c r="F89" t="s">
        <v>14</v>
      </c>
      <c r="G89" t="s">
        <v>15</v>
      </c>
      <c r="H89">
        <v>52</v>
      </c>
      <c r="I89">
        <v>3107.61</v>
      </c>
      <c r="J89">
        <v>0</v>
      </c>
      <c r="K89">
        <v>0</v>
      </c>
      <c r="L89" t="str">
        <f t="shared" si="4"/>
        <v>603707</v>
      </c>
      <c r="M89" t="str">
        <f t="shared" si="5"/>
        <v>603707 - AXIOS IRADASSETS THINCLIE</v>
      </c>
      <c r="N89" t="str">
        <f t="shared" si="6"/>
        <v>600000</v>
      </c>
      <c r="O89" t="str">
        <f t="shared" si="7"/>
        <v>600000 - Wages &amp; Salaries - Mgmt</v>
      </c>
    </row>
    <row r="90" spans="1:15" x14ac:dyDescent="0.25">
      <c r="A90">
        <v>2016</v>
      </c>
      <c r="B90">
        <v>8</v>
      </c>
      <c r="C90" t="s">
        <v>11</v>
      </c>
      <c r="D90" t="s">
        <v>23</v>
      </c>
      <c r="E90" t="s">
        <v>24</v>
      </c>
      <c r="F90" t="s">
        <v>16</v>
      </c>
      <c r="G90" t="s">
        <v>17</v>
      </c>
      <c r="H90">
        <v>0</v>
      </c>
      <c r="I90">
        <v>1481.4</v>
      </c>
      <c r="J90">
        <v>0</v>
      </c>
      <c r="K90">
        <v>0</v>
      </c>
      <c r="L90" t="str">
        <f t="shared" si="4"/>
        <v>603707</v>
      </c>
      <c r="M90" t="str">
        <f t="shared" si="5"/>
        <v>603707 - AXIOS IRADASSETS THINCLIE</v>
      </c>
      <c r="N90" t="str">
        <f t="shared" si="6"/>
        <v>600000</v>
      </c>
      <c r="O90" t="str">
        <f t="shared" si="7"/>
        <v>600000 - Burden</v>
      </c>
    </row>
    <row r="91" spans="1:15" x14ac:dyDescent="0.25">
      <c r="A91">
        <v>2016</v>
      </c>
      <c r="B91">
        <v>8</v>
      </c>
      <c r="C91" t="s">
        <v>11</v>
      </c>
      <c r="D91" t="s">
        <v>23</v>
      </c>
      <c r="E91" t="s">
        <v>24</v>
      </c>
      <c r="F91" t="s">
        <v>18</v>
      </c>
      <c r="G91" t="s">
        <v>17</v>
      </c>
      <c r="H91">
        <v>0</v>
      </c>
      <c r="I91">
        <v>714.05</v>
      </c>
      <c r="J91">
        <v>0</v>
      </c>
      <c r="K91">
        <v>0</v>
      </c>
      <c r="L91" t="str">
        <f t="shared" si="4"/>
        <v>603707</v>
      </c>
      <c r="M91" t="str">
        <f t="shared" si="5"/>
        <v>603707 - AXIOS IRADASSETS THINCLIE</v>
      </c>
      <c r="N91" t="str">
        <f t="shared" si="6"/>
        <v>600000</v>
      </c>
      <c r="O91" t="str">
        <f t="shared" si="7"/>
        <v>600000 - Burden</v>
      </c>
    </row>
    <row r="92" spans="1:15" x14ac:dyDescent="0.25">
      <c r="A92">
        <v>2016</v>
      </c>
      <c r="B92">
        <v>8</v>
      </c>
      <c r="C92" t="s">
        <v>11</v>
      </c>
      <c r="D92" t="s">
        <v>19</v>
      </c>
      <c r="E92" t="s">
        <v>20</v>
      </c>
      <c r="F92" t="s">
        <v>14</v>
      </c>
      <c r="G92" t="s">
        <v>15</v>
      </c>
      <c r="H92">
        <v>-15.5</v>
      </c>
      <c r="I92">
        <v>-1087.3599999999999</v>
      </c>
      <c r="J92">
        <v>0</v>
      </c>
      <c r="K92">
        <v>0</v>
      </c>
      <c r="L92" t="str">
        <f t="shared" si="4"/>
        <v>603708</v>
      </c>
      <c r="M92" t="str">
        <f t="shared" si="5"/>
        <v>603708 - AXIOS ATTACK CYBER</v>
      </c>
      <c r="N92" t="str">
        <f t="shared" si="6"/>
        <v>600000</v>
      </c>
      <c r="O92" t="str">
        <f t="shared" si="7"/>
        <v>600000 - Wages &amp; Salaries - Mgmt</v>
      </c>
    </row>
    <row r="93" spans="1:15" x14ac:dyDescent="0.25">
      <c r="A93">
        <v>2016</v>
      </c>
      <c r="B93">
        <v>8</v>
      </c>
      <c r="C93" t="s">
        <v>11</v>
      </c>
      <c r="D93" t="s">
        <v>19</v>
      </c>
      <c r="E93" t="s">
        <v>20</v>
      </c>
      <c r="F93" t="s">
        <v>16</v>
      </c>
      <c r="G93" t="s">
        <v>17</v>
      </c>
      <c r="H93">
        <v>0</v>
      </c>
      <c r="I93">
        <v>-518.35</v>
      </c>
      <c r="J93">
        <v>0</v>
      </c>
      <c r="K93">
        <v>0</v>
      </c>
      <c r="L93" t="str">
        <f t="shared" si="4"/>
        <v>603708</v>
      </c>
      <c r="M93" t="str">
        <f t="shared" si="5"/>
        <v>603708 - AXIOS ATTACK CYBER</v>
      </c>
      <c r="N93" t="str">
        <f t="shared" si="6"/>
        <v>600000</v>
      </c>
      <c r="O93" t="str">
        <f t="shared" si="7"/>
        <v>600000 - Burden</v>
      </c>
    </row>
    <row r="94" spans="1:15" x14ac:dyDescent="0.25">
      <c r="A94">
        <v>2016</v>
      </c>
      <c r="B94">
        <v>8</v>
      </c>
      <c r="C94" t="s">
        <v>11</v>
      </c>
      <c r="D94" t="s">
        <v>19</v>
      </c>
      <c r="E94" t="s">
        <v>20</v>
      </c>
      <c r="F94" t="s">
        <v>18</v>
      </c>
      <c r="G94" t="s">
        <v>17</v>
      </c>
      <c r="H94">
        <v>0</v>
      </c>
      <c r="I94">
        <v>-249.84</v>
      </c>
      <c r="J94">
        <v>0</v>
      </c>
      <c r="K94">
        <v>0</v>
      </c>
      <c r="L94" t="str">
        <f t="shared" si="4"/>
        <v>603708</v>
      </c>
      <c r="M94" t="str">
        <f t="shared" si="5"/>
        <v>603708 - AXIOS ATTACK CYBER</v>
      </c>
      <c r="N94" t="str">
        <f t="shared" si="6"/>
        <v>600000</v>
      </c>
      <c r="O94" t="str">
        <f t="shared" si="7"/>
        <v>600000 - Burden</v>
      </c>
    </row>
    <row r="95" spans="1:15" x14ac:dyDescent="0.25">
      <c r="A95">
        <v>2016</v>
      </c>
      <c r="B95">
        <v>8</v>
      </c>
      <c r="C95" t="s">
        <v>11</v>
      </c>
      <c r="D95" t="s">
        <v>21</v>
      </c>
      <c r="E95" t="s">
        <v>22</v>
      </c>
      <c r="F95" t="s">
        <v>14</v>
      </c>
      <c r="G95" t="s">
        <v>15</v>
      </c>
      <c r="H95">
        <v>-10.5</v>
      </c>
      <c r="I95">
        <v>-407.4</v>
      </c>
      <c r="J95">
        <v>0</v>
      </c>
      <c r="K95">
        <v>0</v>
      </c>
      <c r="L95" t="str">
        <f t="shared" si="4"/>
        <v>603709</v>
      </c>
      <c r="M95" t="str">
        <f t="shared" si="5"/>
        <v>603709 - AXIOS ATTACK MISSION</v>
      </c>
      <c r="N95" t="str">
        <f t="shared" si="6"/>
        <v>600000</v>
      </c>
      <c r="O95" t="str">
        <f t="shared" si="7"/>
        <v>600000 - Wages &amp; Salaries - Mgmt</v>
      </c>
    </row>
    <row r="96" spans="1:15" x14ac:dyDescent="0.25">
      <c r="A96">
        <v>2016</v>
      </c>
      <c r="B96">
        <v>8</v>
      </c>
      <c r="C96" t="s">
        <v>11</v>
      </c>
      <c r="D96" t="s">
        <v>21</v>
      </c>
      <c r="E96" t="s">
        <v>22</v>
      </c>
      <c r="F96" t="s">
        <v>16</v>
      </c>
      <c r="G96" t="s">
        <v>17</v>
      </c>
      <c r="H96">
        <v>0</v>
      </c>
      <c r="I96">
        <v>-194.21</v>
      </c>
      <c r="J96">
        <v>0</v>
      </c>
      <c r="K96">
        <v>0</v>
      </c>
      <c r="L96" t="str">
        <f t="shared" si="4"/>
        <v>603709</v>
      </c>
      <c r="M96" t="str">
        <f t="shared" si="5"/>
        <v>603709 - AXIOS ATTACK MISSION</v>
      </c>
      <c r="N96" t="str">
        <f t="shared" si="6"/>
        <v>600000</v>
      </c>
      <c r="O96" t="str">
        <f t="shared" si="7"/>
        <v>600000 - Burden</v>
      </c>
    </row>
    <row r="97" spans="1:15" x14ac:dyDescent="0.25">
      <c r="A97">
        <v>2016</v>
      </c>
      <c r="B97">
        <v>8</v>
      </c>
      <c r="C97" t="s">
        <v>11</v>
      </c>
      <c r="D97" t="s">
        <v>21</v>
      </c>
      <c r="E97" t="s">
        <v>22</v>
      </c>
      <c r="F97" t="s">
        <v>18</v>
      </c>
      <c r="G97" t="s">
        <v>17</v>
      </c>
      <c r="H97">
        <v>0</v>
      </c>
      <c r="I97">
        <v>-93.61</v>
      </c>
      <c r="J97">
        <v>0</v>
      </c>
      <c r="K97">
        <v>0</v>
      </c>
      <c r="L97" t="str">
        <f t="shared" si="4"/>
        <v>603709</v>
      </c>
      <c r="M97" t="str">
        <f t="shared" si="5"/>
        <v>603709 - AXIOS ATTACK MISSION</v>
      </c>
      <c r="N97" t="str">
        <f t="shared" si="6"/>
        <v>600000</v>
      </c>
      <c r="O97" t="str">
        <f t="shared" si="7"/>
        <v>600000 - Burden</v>
      </c>
    </row>
    <row r="98" spans="1:15" x14ac:dyDescent="0.25">
      <c r="A98">
        <v>2016</v>
      </c>
      <c r="B98">
        <v>9</v>
      </c>
      <c r="C98" t="s">
        <v>11</v>
      </c>
      <c r="D98" t="s">
        <v>25</v>
      </c>
      <c r="E98" t="s">
        <v>26</v>
      </c>
      <c r="F98" t="s">
        <v>14</v>
      </c>
      <c r="G98" t="s">
        <v>15</v>
      </c>
      <c r="H98">
        <v>0</v>
      </c>
      <c r="I98">
        <v>0</v>
      </c>
      <c r="J98">
        <v>0</v>
      </c>
      <c r="K98">
        <v>0</v>
      </c>
      <c r="L98" t="str">
        <f t="shared" si="4"/>
        <v>603705</v>
      </c>
      <c r="M98" t="str">
        <f t="shared" si="5"/>
        <v>603705 - AXIOS IRADASSETS CLOUD</v>
      </c>
      <c r="N98" t="str">
        <f t="shared" si="6"/>
        <v>600000</v>
      </c>
      <c r="O98" t="str">
        <f t="shared" si="7"/>
        <v>600000 - Wages &amp; Salaries - Mgmt</v>
      </c>
    </row>
    <row r="99" spans="1:15" x14ac:dyDescent="0.25">
      <c r="A99">
        <v>2016</v>
      </c>
      <c r="B99">
        <v>9</v>
      </c>
      <c r="C99" t="s">
        <v>11</v>
      </c>
      <c r="D99" t="s">
        <v>25</v>
      </c>
      <c r="E99" t="s">
        <v>26</v>
      </c>
      <c r="F99" t="s">
        <v>16</v>
      </c>
      <c r="G99" t="s">
        <v>17</v>
      </c>
      <c r="H99">
        <v>0</v>
      </c>
      <c r="I99">
        <v>0</v>
      </c>
      <c r="J99">
        <v>0</v>
      </c>
      <c r="K99">
        <v>0</v>
      </c>
      <c r="L99" t="str">
        <f t="shared" si="4"/>
        <v>603705</v>
      </c>
      <c r="M99" t="str">
        <f t="shared" si="5"/>
        <v>603705 - AXIOS IRADASSETS CLOUD</v>
      </c>
      <c r="N99" t="str">
        <f t="shared" si="6"/>
        <v>600000</v>
      </c>
      <c r="O99" t="str">
        <f t="shared" si="7"/>
        <v>600000 - Burden</v>
      </c>
    </row>
    <row r="100" spans="1:15" x14ac:dyDescent="0.25">
      <c r="A100">
        <v>2016</v>
      </c>
      <c r="B100">
        <v>9</v>
      </c>
      <c r="C100" t="s">
        <v>11</v>
      </c>
      <c r="D100" t="s">
        <v>25</v>
      </c>
      <c r="E100" t="s">
        <v>26</v>
      </c>
      <c r="F100" t="s">
        <v>18</v>
      </c>
      <c r="G100" t="s">
        <v>17</v>
      </c>
      <c r="H100">
        <v>0</v>
      </c>
      <c r="I100">
        <v>0</v>
      </c>
      <c r="J100">
        <v>0</v>
      </c>
      <c r="K100">
        <v>0</v>
      </c>
      <c r="L100" t="str">
        <f t="shared" si="4"/>
        <v>603705</v>
      </c>
      <c r="M100" t="str">
        <f t="shared" si="5"/>
        <v>603705 - AXIOS IRADASSETS CLOUD</v>
      </c>
      <c r="N100" t="str">
        <f t="shared" si="6"/>
        <v>600000</v>
      </c>
      <c r="O100" t="str">
        <f t="shared" si="7"/>
        <v>600000 - Burden</v>
      </c>
    </row>
    <row r="101" spans="1:15" x14ac:dyDescent="0.25">
      <c r="A101">
        <v>2016</v>
      </c>
      <c r="B101">
        <v>9</v>
      </c>
      <c r="C101" t="s">
        <v>11</v>
      </c>
      <c r="D101" t="s">
        <v>25</v>
      </c>
      <c r="E101" t="s">
        <v>26</v>
      </c>
      <c r="F101" t="s">
        <v>27</v>
      </c>
      <c r="G101" t="s">
        <v>28</v>
      </c>
      <c r="H101">
        <v>0</v>
      </c>
      <c r="I101">
        <v>1811.84</v>
      </c>
      <c r="J101">
        <v>0</v>
      </c>
      <c r="K101">
        <v>0</v>
      </c>
      <c r="L101" t="str">
        <f t="shared" si="4"/>
        <v>603705</v>
      </c>
      <c r="M101" t="str">
        <f t="shared" si="5"/>
        <v>603705 - AXIOS IRADASSETS CLOUD</v>
      </c>
      <c r="N101" t="str">
        <f t="shared" si="6"/>
        <v>634400</v>
      </c>
      <c r="O101" t="str">
        <f t="shared" si="7"/>
        <v>634400 - ProCard Purchases-Othr</v>
      </c>
    </row>
    <row r="102" spans="1:15" x14ac:dyDescent="0.25">
      <c r="A102">
        <v>2016</v>
      </c>
      <c r="B102">
        <v>9</v>
      </c>
      <c r="C102" t="s">
        <v>11</v>
      </c>
      <c r="D102" t="s">
        <v>12</v>
      </c>
      <c r="E102" t="s">
        <v>13</v>
      </c>
      <c r="F102" t="s">
        <v>14</v>
      </c>
      <c r="G102" t="s">
        <v>15</v>
      </c>
      <c r="H102">
        <v>0</v>
      </c>
      <c r="I102">
        <v>0</v>
      </c>
      <c r="J102">
        <v>0</v>
      </c>
      <c r="K102">
        <v>0</v>
      </c>
      <c r="L102" t="str">
        <f t="shared" si="4"/>
        <v>603706</v>
      </c>
      <c r="M102" t="str">
        <f t="shared" si="5"/>
        <v>603706 - AXIOS IRADASSETS SIGNALS</v>
      </c>
      <c r="N102" t="str">
        <f t="shared" si="6"/>
        <v>600000</v>
      </c>
      <c r="O102" t="str">
        <f t="shared" si="7"/>
        <v>600000 - Wages &amp; Salaries - Mgmt</v>
      </c>
    </row>
    <row r="103" spans="1:15" x14ac:dyDescent="0.25">
      <c r="A103">
        <v>2016</v>
      </c>
      <c r="B103">
        <v>9</v>
      </c>
      <c r="C103" t="s">
        <v>11</v>
      </c>
      <c r="D103" t="s">
        <v>12</v>
      </c>
      <c r="E103" t="s">
        <v>13</v>
      </c>
      <c r="F103" t="s">
        <v>16</v>
      </c>
      <c r="G103" t="s">
        <v>17</v>
      </c>
      <c r="H103">
        <v>0</v>
      </c>
      <c r="I103">
        <v>0</v>
      </c>
      <c r="J103">
        <v>0</v>
      </c>
      <c r="K103">
        <v>0</v>
      </c>
      <c r="L103" t="str">
        <f t="shared" si="4"/>
        <v>603706</v>
      </c>
      <c r="M103" t="str">
        <f t="shared" si="5"/>
        <v>603706 - AXIOS IRADASSETS SIGNALS</v>
      </c>
      <c r="N103" t="str">
        <f t="shared" si="6"/>
        <v>600000</v>
      </c>
      <c r="O103" t="str">
        <f t="shared" si="7"/>
        <v>600000 - Burden</v>
      </c>
    </row>
    <row r="104" spans="1:15" x14ac:dyDescent="0.25">
      <c r="A104">
        <v>2016</v>
      </c>
      <c r="B104">
        <v>9</v>
      </c>
      <c r="C104" t="s">
        <v>11</v>
      </c>
      <c r="D104" t="s">
        <v>12</v>
      </c>
      <c r="E104" t="s">
        <v>13</v>
      </c>
      <c r="F104" t="s">
        <v>18</v>
      </c>
      <c r="G104" t="s">
        <v>17</v>
      </c>
      <c r="H104">
        <v>0</v>
      </c>
      <c r="I104">
        <v>0</v>
      </c>
      <c r="J104">
        <v>0</v>
      </c>
      <c r="K104">
        <v>0</v>
      </c>
      <c r="L104" t="str">
        <f t="shared" si="4"/>
        <v>603706</v>
      </c>
      <c r="M104" t="str">
        <f t="shared" si="5"/>
        <v>603706 - AXIOS IRADASSETS SIGNALS</v>
      </c>
      <c r="N104" t="str">
        <f t="shared" si="6"/>
        <v>600000</v>
      </c>
      <c r="O104" t="str">
        <f t="shared" si="7"/>
        <v>600000 - Burden</v>
      </c>
    </row>
    <row r="105" spans="1:15" x14ac:dyDescent="0.25">
      <c r="A105">
        <v>2016</v>
      </c>
      <c r="B105">
        <v>9</v>
      </c>
      <c r="C105" t="s">
        <v>11</v>
      </c>
      <c r="D105" t="s">
        <v>23</v>
      </c>
      <c r="E105" t="s">
        <v>24</v>
      </c>
      <c r="F105" t="s">
        <v>14</v>
      </c>
      <c r="G105" t="s">
        <v>15</v>
      </c>
      <c r="H105">
        <v>0</v>
      </c>
      <c r="I105">
        <v>0</v>
      </c>
      <c r="J105">
        <v>0</v>
      </c>
      <c r="K105">
        <v>0</v>
      </c>
      <c r="L105" t="str">
        <f t="shared" si="4"/>
        <v>603707</v>
      </c>
      <c r="M105" t="str">
        <f t="shared" si="5"/>
        <v>603707 - AXIOS IRADASSETS THINCLIE</v>
      </c>
      <c r="N105" t="str">
        <f t="shared" si="6"/>
        <v>600000</v>
      </c>
      <c r="O105" t="str">
        <f t="shared" si="7"/>
        <v>600000 - Wages &amp; Salaries - Mgmt</v>
      </c>
    </row>
    <row r="106" spans="1:15" x14ac:dyDescent="0.25">
      <c r="A106">
        <v>2016</v>
      </c>
      <c r="B106">
        <v>9</v>
      </c>
      <c r="C106" t="s">
        <v>11</v>
      </c>
      <c r="D106" t="s">
        <v>23</v>
      </c>
      <c r="E106" t="s">
        <v>24</v>
      </c>
      <c r="F106" t="s">
        <v>16</v>
      </c>
      <c r="G106" t="s">
        <v>17</v>
      </c>
      <c r="H106">
        <v>0</v>
      </c>
      <c r="I106">
        <v>0</v>
      </c>
      <c r="J106">
        <v>0</v>
      </c>
      <c r="K106">
        <v>0</v>
      </c>
      <c r="L106" t="str">
        <f t="shared" si="4"/>
        <v>603707</v>
      </c>
      <c r="M106" t="str">
        <f t="shared" si="5"/>
        <v>603707 - AXIOS IRADASSETS THINCLIE</v>
      </c>
      <c r="N106" t="str">
        <f t="shared" si="6"/>
        <v>600000</v>
      </c>
      <c r="O106" t="str">
        <f t="shared" si="7"/>
        <v>600000 - Burden</v>
      </c>
    </row>
    <row r="107" spans="1:15" x14ac:dyDescent="0.25">
      <c r="A107">
        <v>2016</v>
      </c>
      <c r="B107">
        <v>9</v>
      </c>
      <c r="C107" t="s">
        <v>11</v>
      </c>
      <c r="D107" t="s">
        <v>23</v>
      </c>
      <c r="E107" t="s">
        <v>24</v>
      </c>
      <c r="F107" t="s">
        <v>18</v>
      </c>
      <c r="G107" t="s">
        <v>17</v>
      </c>
      <c r="H107">
        <v>0</v>
      </c>
      <c r="I107">
        <v>0</v>
      </c>
      <c r="J107">
        <v>0</v>
      </c>
      <c r="K107">
        <v>0</v>
      </c>
      <c r="L107" t="str">
        <f t="shared" si="4"/>
        <v>603707</v>
      </c>
      <c r="M107" t="str">
        <f t="shared" si="5"/>
        <v>603707 - AXIOS IRADASSETS THINCLIE</v>
      </c>
      <c r="N107" t="str">
        <f t="shared" si="6"/>
        <v>600000</v>
      </c>
      <c r="O107" t="str">
        <f t="shared" si="7"/>
        <v>600000 - Burden</v>
      </c>
    </row>
    <row r="108" spans="1:15" x14ac:dyDescent="0.25">
      <c r="A108">
        <v>2016</v>
      </c>
      <c r="B108">
        <v>9</v>
      </c>
      <c r="C108" t="s">
        <v>11</v>
      </c>
      <c r="D108" t="s">
        <v>19</v>
      </c>
      <c r="E108" t="s">
        <v>20</v>
      </c>
      <c r="F108" t="s">
        <v>14</v>
      </c>
      <c r="G108" t="s">
        <v>15</v>
      </c>
      <c r="H108">
        <v>0</v>
      </c>
      <c r="I108">
        <v>0</v>
      </c>
      <c r="J108">
        <v>0</v>
      </c>
      <c r="K108">
        <v>0</v>
      </c>
      <c r="L108" t="str">
        <f t="shared" si="4"/>
        <v>603708</v>
      </c>
      <c r="M108" t="str">
        <f t="shared" si="5"/>
        <v>603708 - AXIOS ATTACK CYBER</v>
      </c>
      <c r="N108" t="str">
        <f t="shared" si="6"/>
        <v>600000</v>
      </c>
      <c r="O108" t="str">
        <f t="shared" si="7"/>
        <v>600000 - Wages &amp; Salaries - Mgmt</v>
      </c>
    </row>
    <row r="109" spans="1:15" x14ac:dyDescent="0.25">
      <c r="A109">
        <v>2016</v>
      </c>
      <c r="B109">
        <v>9</v>
      </c>
      <c r="C109" t="s">
        <v>11</v>
      </c>
      <c r="D109" t="s">
        <v>19</v>
      </c>
      <c r="E109" t="s">
        <v>20</v>
      </c>
      <c r="F109" t="s">
        <v>16</v>
      </c>
      <c r="G109" t="s">
        <v>17</v>
      </c>
      <c r="H109">
        <v>0</v>
      </c>
      <c r="I109">
        <v>0</v>
      </c>
      <c r="J109">
        <v>0</v>
      </c>
      <c r="K109">
        <v>0</v>
      </c>
      <c r="L109" t="str">
        <f t="shared" si="4"/>
        <v>603708</v>
      </c>
      <c r="M109" t="str">
        <f t="shared" si="5"/>
        <v>603708 - AXIOS ATTACK CYBER</v>
      </c>
      <c r="N109" t="str">
        <f t="shared" si="6"/>
        <v>600000</v>
      </c>
      <c r="O109" t="str">
        <f t="shared" si="7"/>
        <v>600000 - Burden</v>
      </c>
    </row>
    <row r="110" spans="1:15" x14ac:dyDescent="0.25">
      <c r="A110">
        <v>2016</v>
      </c>
      <c r="B110">
        <v>9</v>
      </c>
      <c r="C110" t="s">
        <v>11</v>
      </c>
      <c r="D110" t="s">
        <v>19</v>
      </c>
      <c r="E110" t="s">
        <v>20</v>
      </c>
      <c r="F110" t="s">
        <v>18</v>
      </c>
      <c r="G110" t="s">
        <v>17</v>
      </c>
      <c r="H110">
        <v>0</v>
      </c>
      <c r="I110">
        <v>0</v>
      </c>
      <c r="J110">
        <v>0</v>
      </c>
      <c r="K110">
        <v>0</v>
      </c>
      <c r="L110" t="str">
        <f t="shared" si="4"/>
        <v>603708</v>
      </c>
      <c r="M110" t="str">
        <f t="shared" si="5"/>
        <v>603708 - AXIOS ATTACK CYBER</v>
      </c>
      <c r="N110" t="str">
        <f t="shared" si="6"/>
        <v>600000</v>
      </c>
      <c r="O110" t="str">
        <f t="shared" si="7"/>
        <v>600000 - Burden</v>
      </c>
    </row>
    <row r="111" spans="1:15" x14ac:dyDescent="0.25">
      <c r="A111">
        <v>2016</v>
      </c>
      <c r="B111">
        <v>9</v>
      </c>
      <c r="C111" t="s">
        <v>11</v>
      </c>
      <c r="D111" t="s">
        <v>21</v>
      </c>
      <c r="E111" t="s">
        <v>22</v>
      </c>
      <c r="F111" t="s">
        <v>14</v>
      </c>
      <c r="G111" t="s">
        <v>15</v>
      </c>
      <c r="H111">
        <v>0</v>
      </c>
      <c r="I111">
        <v>0</v>
      </c>
      <c r="J111">
        <v>0</v>
      </c>
      <c r="K111">
        <v>0</v>
      </c>
      <c r="L111" t="str">
        <f t="shared" si="4"/>
        <v>603709</v>
      </c>
      <c r="M111" t="str">
        <f t="shared" si="5"/>
        <v>603709 - AXIOS ATTACK MISSION</v>
      </c>
      <c r="N111" t="str">
        <f t="shared" si="6"/>
        <v>600000</v>
      </c>
      <c r="O111" t="str">
        <f t="shared" si="7"/>
        <v>600000 - Wages &amp; Salaries - Mgmt</v>
      </c>
    </row>
    <row r="112" spans="1:15" x14ac:dyDescent="0.25">
      <c r="A112">
        <v>2016</v>
      </c>
      <c r="B112">
        <v>9</v>
      </c>
      <c r="C112" t="s">
        <v>11</v>
      </c>
      <c r="D112" t="s">
        <v>21</v>
      </c>
      <c r="E112" t="s">
        <v>22</v>
      </c>
      <c r="F112" t="s">
        <v>16</v>
      </c>
      <c r="G112" t="s">
        <v>17</v>
      </c>
      <c r="H112">
        <v>0</v>
      </c>
      <c r="I112">
        <v>0</v>
      </c>
      <c r="J112">
        <v>0</v>
      </c>
      <c r="K112">
        <v>0</v>
      </c>
      <c r="L112" t="str">
        <f t="shared" si="4"/>
        <v>603709</v>
      </c>
      <c r="M112" t="str">
        <f t="shared" si="5"/>
        <v>603709 - AXIOS ATTACK MISSION</v>
      </c>
      <c r="N112" t="str">
        <f t="shared" si="6"/>
        <v>600000</v>
      </c>
      <c r="O112" t="str">
        <f t="shared" si="7"/>
        <v>600000 - Burden</v>
      </c>
    </row>
    <row r="113" spans="1:15" x14ac:dyDescent="0.25">
      <c r="A113">
        <v>2016</v>
      </c>
      <c r="B113">
        <v>9</v>
      </c>
      <c r="C113" t="s">
        <v>11</v>
      </c>
      <c r="D113" t="s">
        <v>21</v>
      </c>
      <c r="E113" t="s">
        <v>22</v>
      </c>
      <c r="F113" t="s">
        <v>18</v>
      </c>
      <c r="G113" t="s">
        <v>17</v>
      </c>
      <c r="H113">
        <v>0</v>
      </c>
      <c r="I113">
        <v>0</v>
      </c>
      <c r="J113">
        <v>0</v>
      </c>
      <c r="K113">
        <v>0</v>
      </c>
      <c r="L113" t="str">
        <f t="shared" si="4"/>
        <v>603709</v>
      </c>
      <c r="M113" t="str">
        <f t="shared" si="5"/>
        <v>603709 - AXIOS ATTACK MISSION</v>
      </c>
      <c r="N113" t="str">
        <f t="shared" si="6"/>
        <v>600000</v>
      </c>
      <c r="O113" t="str">
        <f t="shared" si="7"/>
        <v>600000 - Burden</v>
      </c>
    </row>
    <row r="114" spans="1:15" x14ac:dyDescent="0.25">
      <c r="A114">
        <v>2016</v>
      </c>
      <c r="B114">
        <v>10</v>
      </c>
      <c r="C114" t="s">
        <v>11</v>
      </c>
      <c r="D114" t="s">
        <v>25</v>
      </c>
      <c r="E114" t="s">
        <v>26</v>
      </c>
      <c r="F114" t="s">
        <v>14</v>
      </c>
      <c r="G114" t="s">
        <v>15</v>
      </c>
      <c r="H114">
        <v>14.5</v>
      </c>
      <c r="I114">
        <v>1081.05</v>
      </c>
      <c r="J114">
        <v>0</v>
      </c>
      <c r="K114">
        <v>0</v>
      </c>
      <c r="L114" t="str">
        <f t="shared" si="4"/>
        <v>603705</v>
      </c>
      <c r="M114" t="str">
        <f t="shared" si="5"/>
        <v>603705 - AXIOS IRADASSETS CLOUD</v>
      </c>
      <c r="N114" t="str">
        <f t="shared" si="6"/>
        <v>600000</v>
      </c>
      <c r="O114" t="str">
        <f t="shared" si="7"/>
        <v>600000 - Wages &amp; Salaries - Mgmt</v>
      </c>
    </row>
    <row r="115" spans="1:15" x14ac:dyDescent="0.25">
      <c r="A115">
        <v>2016</v>
      </c>
      <c r="B115">
        <v>10</v>
      </c>
      <c r="C115" t="s">
        <v>11</v>
      </c>
      <c r="D115" t="s">
        <v>25</v>
      </c>
      <c r="E115" t="s">
        <v>26</v>
      </c>
      <c r="F115" t="s">
        <v>16</v>
      </c>
      <c r="G115" t="s">
        <v>17</v>
      </c>
      <c r="H115">
        <v>0</v>
      </c>
      <c r="I115">
        <v>515.34</v>
      </c>
      <c r="J115">
        <v>0</v>
      </c>
      <c r="K115">
        <v>0</v>
      </c>
      <c r="L115" t="str">
        <f t="shared" si="4"/>
        <v>603705</v>
      </c>
      <c r="M115" t="str">
        <f t="shared" si="5"/>
        <v>603705 - AXIOS IRADASSETS CLOUD</v>
      </c>
      <c r="N115" t="str">
        <f t="shared" si="6"/>
        <v>600000</v>
      </c>
      <c r="O115" t="str">
        <f t="shared" si="7"/>
        <v>600000 - Burden</v>
      </c>
    </row>
    <row r="116" spans="1:15" x14ac:dyDescent="0.25">
      <c r="A116">
        <v>2016</v>
      </c>
      <c r="B116">
        <v>10</v>
      </c>
      <c r="C116" t="s">
        <v>11</v>
      </c>
      <c r="D116" t="s">
        <v>25</v>
      </c>
      <c r="E116" t="s">
        <v>26</v>
      </c>
      <c r="F116" t="s">
        <v>18</v>
      </c>
      <c r="G116" t="s">
        <v>17</v>
      </c>
      <c r="H116">
        <v>0</v>
      </c>
      <c r="I116">
        <v>248.4</v>
      </c>
      <c r="J116">
        <v>0</v>
      </c>
      <c r="K116">
        <v>0</v>
      </c>
      <c r="L116" t="str">
        <f t="shared" si="4"/>
        <v>603705</v>
      </c>
      <c r="M116" t="str">
        <f t="shared" si="5"/>
        <v>603705 - AXIOS IRADASSETS CLOUD</v>
      </c>
      <c r="N116" t="str">
        <f t="shared" si="6"/>
        <v>600000</v>
      </c>
      <c r="O116" t="str">
        <f t="shared" si="7"/>
        <v>600000 - Burden</v>
      </c>
    </row>
    <row r="117" spans="1:15" x14ac:dyDescent="0.25">
      <c r="A117">
        <v>2016</v>
      </c>
      <c r="B117">
        <v>10</v>
      </c>
      <c r="C117" t="s">
        <v>11</v>
      </c>
      <c r="D117" t="s">
        <v>25</v>
      </c>
      <c r="E117" t="s">
        <v>26</v>
      </c>
      <c r="F117" t="s">
        <v>27</v>
      </c>
      <c r="G117" t="s">
        <v>28</v>
      </c>
      <c r="H117">
        <v>0</v>
      </c>
      <c r="I117">
        <v>19.649999999999999</v>
      </c>
      <c r="J117">
        <v>0</v>
      </c>
      <c r="K117">
        <v>0</v>
      </c>
      <c r="L117" t="str">
        <f t="shared" si="4"/>
        <v>603705</v>
      </c>
      <c r="M117" t="str">
        <f t="shared" si="5"/>
        <v>603705 - AXIOS IRADASSETS CLOUD</v>
      </c>
      <c r="N117" t="str">
        <f t="shared" si="6"/>
        <v>634400</v>
      </c>
      <c r="O117" t="str">
        <f t="shared" si="7"/>
        <v>634400 - ProCard Purchases-Othr</v>
      </c>
    </row>
    <row r="118" spans="1:15" x14ac:dyDescent="0.25">
      <c r="A118">
        <v>2016</v>
      </c>
      <c r="B118">
        <v>10</v>
      </c>
      <c r="C118" t="s">
        <v>11</v>
      </c>
      <c r="D118" t="s">
        <v>12</v>
      </c>
      <c r="E118" t="s">
        <v>13</v>
      </c>
      <c r="F118" t="s">
        <v>14</v>
      </c>
      <c r="G118" t="s">
        <v>15</v>
      </c>
      <c r="H118">
        <v>0</v>
      </c>
      <c r="I118">
        <v>0</v>
      </c>
      <c r="J118">
        <v>0</v>
      </c>
      <c r="K118">
        <v>0</v>
      </c>
      <c r="L118" t="str">
        <f t="shared" si="4"/>
        <v>603706</v>
      </c>
      <c r="M118" t="str">
        <f t="shared" si="5"/>
        <v>603706 - AXIOS IRADASSETS SIGNALS</v>
      </c>
      <c r="N118" t="str">
        <f t="shared" si="6"/>
        <v>600000</v>
      </c>
      <c r="O118" t="str">
        <f t="shared" si="7"/>
        <v>600000 - Wages &amp; Salaries - Mgmt</v>
      </c>
    </row>
    <row r="119" spans="1:15" x14ac:dyDescent="0.25">
      <c r="A119">
        <v>2016</v>
      </c>
      <c r="B119">
        <v>10</v>
      </c>
      <c r="C119" t="s">
        <v>11</v>
      </c>
      <c r="D119" t="s">
        <v>12</v>
      </c>
      <c r="E119" t="s">
        <v>13</v>
      </c>
      <c r="F119" t="s">
        <v>16</v>
      </c>
      <c r="G119" t="s">
        <v>17</v>
      </c>
      <c r="H119">
        <v>0</v>
      </c>
      <c r="I119">
        <v>0</v>
      </c>
      <c r="J119">
        <v>0</v>
      </c>
      <c r="K119">
        <v>0</v>
      </c>
      <c r="L119" t="str">
        <f t="shared" si="4"/>
        <v>603706</v>
      </c>
      <c r="M119" t="str">
        <f t="shared" si="5"/>
        <v>603706 - AXIOS IRADASSETS SIGNALS</v>
      </c>
      <c r="N119" t="str">
        <f t="shared" si="6"/>
        <v>600000</v>
      </c>
      <c r="O119" t="str">
        <f t="shared" si="7"/>
        <v>600000 - Burden</v>
      </c>
    </row>
    <row r="120" spans="1:15" x14ac:dyDescent="0.25">
      <c r="A120">
        <v>2016</v>
      </c>
      <c r="B120">
        <v>10</v>
      </c>
      <c r="C120" t="s">
        <v>11</v>
      </c>
      <c r="D120" t="s">
        <v>12</v>
      </c>
      <c r="E120" t="s">
        <v>13</v>
      </c>
      <c r="F120" t="s">
        <v>18</v>
      </c>
      <c r="G120" t="s">
        <v>17</v>
      </c>
      <c r="H120">
        <v>0</v>
      </c>
      <c r="I120">
        <v>0</v>
      </c>
      <c r="J120">
        <v>0</v>
      </c>
      <c r="K120">
        <v>0</v>
      </c>
      <c r="L120" t="str">
        <f t="shared" si="4"/>
        <v>603706</v>
      </c>
      <c r="M120" t="str">
        <f t="shared" si="5"/>
        <v>603706 - AXIOS IRADASSETS SIGNALS</v>
      </c>
      <c r="N120" t="str">
        <f t="shared" si="6"/>
        <v>600000</v>
      </c>
      <c r="O120" t="str">
        <f t="shared" si="7"/>
        <v>600000 - Burden</v>
      </c>
    </row>
    <row r="121" spans="1:15" x14ac:dyDescent="0.25">
      <c r="A121">
        <v>2016</v>
      </c>
      <c r="B121">
        <v>10</v>
      </c>
      <c r="C121" t="s">
        <v>11</v>
      </c>
      <c r="D121" t="s">
        <v>23</v>
      </c>
      <c r="E121" t="s">
        <v>24</v>
      </c>
      <c r="F121" t="s">
        <v>14</v>
      </c>
      <c r="G121" t="s">
        <v>15</v>
      </c>
      <c r="H121">
        <v>0</v>
      </c>
      <c r="I121">
        <v>0</v>
      </c>
      <c r="J121">
        <v>0</v>
      </c>
      <c r="K121">
        <v>0</v>
      </c>
      <c r="L121" t="str">
        <f t="shared" si="4"/>
        <v>603707</v>
      </c>
      <c r="M121" t="str">
        <f t="shared" si="5"/>
        <v>603707 - AXIOS IRADASSETS THINCLIE</v>
      </c>
      <c r="N121" t="str">
        <f t="shared" si="6"/>
        <v>600000</v>
      </c>
      <c r="O121" t="str">
        <f t="shared" si="7"/>
        <v>600000 - Wages &amp; Salaries - Mgmt</v>
      </c>
    </row>
    <row r="122" spans="1:15" x14ac:dyDescent="0.25">
      <c r="A122">
        <v>2016</v>
      </c>
      <c r="B122">
        <v>10</v>
      </c>
      <c r="C122" t="s">
        <v>11</v>
      </c>
      <c r="D122" t="s">
        <v>23</v>
      </c>
      <c r="E122" t="s">
        <v>24</v>
      </c>
      <c r="F122" t="s">
        <v>16</v>
      </c>
      <c r="G122" t="s">
        <v>17</v>
      </c>
      <c r="H122">
        <v>0</v>
      </c>
      <c r="I122">
        <v>0</v>
      </c>
      <c r="J122">
        <v>0</v>
      </c>
      <c r="K122">
        <v>0</v>
      </c>
      <c r="L122" t="str">
        <f t="shared" si="4"/>
        <v>603707</v>
      </c>
      <c r="M122" t="str">
        <f t="shared" si="5"/>
        <v>603707 - AXIOS IRADASSETS THINCLIE</v>
      </c>
      <c r="N122" t="str">
        <f t="shared" si="6"/>
        <v>600000</v>
      </c>
      <c r="O122" t="str">
        <f t="shared" si="7"/>
        <v>600000 - Burden</v>
      </c>
    </row>
    <row r="123" spans="1:15" x14ac:dyDescent="0.25">
      <c r="A123">
        <v>2016</v>
      </c>
      <c r="B123">
        <v>10</v>
      </c>
      <c r="C123" t="s">
        <v>11</v>
      </c>
      <c r="D123" t="s">
        <v>23</v>
      </c>
      <c r="E123" t="s">
        <v>24</v>
      </c>
      <c r="F123" t="s">
        <v>18</v>
      </c>
      <c r="G123" t="s">
        <v>17</v>
      </c>
      <c r="H123">
        <v>0</v>
      </c>
      <c r="I123">
        <v>0</v>
      </c>
      <c r="J123">
        <v>0</v>
      </c>
      <c r="K123">
        <v>0</v>
      </c>
      <c r="L123" t="str">
        <f t="shared" si="4"/>
        <v>603707</v>
      </c>
      <c r="M123" t="str">
        <f t="shared" si="5"/>
        <v>603707 - AXIOS IRADASSETS THINCLIE</v>
      </c>
      <c r="N123" t="str">
        <f t="shared" si="6"/>
        <v>600000</v>
      </c>
      <c r="O123" t="str">
        <f t="shared" si="7"/>
        <v>600000 - Burden</v>
      </c>
    </row>
    <row r="124" spans="1:15" x14ac:dyDescent="0.25">
      <c r="A124">
        <v>2016</v>
      </c>
      <c r="B124">
        <v>10</v>
      </c>
      <c r="C124" t="s">
        <v>11</v>
      </c>
      <c r="D124" t="s">
        <v>19</v>
      </c>
      <c r="E124" t="s">
        <v>20</v>
      </c>
      <c r="F124" t="s">
        <v>14</v>
      </c>
      <c r="G124" t="s">
        <v>15</v>
      </c>
      <c r="H124">
        <v>1.5</v>
      </c>
      <c r="I124">
        <v>104.99</v>
      </c>
      <c r="J124">
        <v>0</v>
      </c>
      <c r="K124">
        <v>0</v>
      </c>
      <c r="L124" t="str">
        <f t="shared" si="4"/>
        <v>603708</v>
      </c>
      <c r="M124" t="str">
        <f t="shared" si="5"/>
        <v>603708 - AXIOS ATTACK CYBER</v>
      </c>
      <c r="N124" t="str">
        <f t="shared" si="6"/>
        <v>600000</v>
      </c>
      <c r="O124" t="str">
        <f t="shared" si="7"/>
        <v>600000 - Wages &amp; Salaries - Mgmt</v>
      </c>
    </row>
    <row r="125" spans="1:15" x14ac:dyDescent="0.25">
      <c r="A125">
        <v>2016</v>
      </c>
      <c r="B125">
        <v>10</v>
      </c>
      <c r="C125" t="s">
        <v>11</v>
      </c>
      <c r="D125" t="s">
        <v>19</v>
      </c>
      <c r="E125" t="s">
        <v>20</v>
      </c>
      <c r="F125" t="s">
        <v>16</v>
      </c>
      <c r="G125" t="s">
        <v>17</v>
      </c>
      <c r="H125">
        <v>0</v>
      </c>
      <c r="I125">
        <v>50.05</v>
      </c>
      <c r="J125">
        <v>0</v>
      </c>
      <c r="K125">
        <v>0</v>
      </c>
      <c r="L125" t="str">
        <f t="shared" si="4"/>
        <v>603708</v>
      </c>
      <c r="M125" t="str">
        <f t="shared" si="5"/>
        <v>603708 - AXIOS ATTACK CYBER</v>
      </c>
      <c r="N125" t="str">
        <f t="shared" si="6"/>
        <v>600000</v>
      </c>
      <c r="O125" t="str">
        <f t="shared" si="7"/>
        <v>600000 - Burden</v>
      </c>
    </row>
    <row r="126" spans="1:15" x14ac:dyDescent="0.25">
      <c r="A126">
        <v>2016</v>
      </c>
      <c r="B126">
        <v>10</v>
      </c>
      <c r="C126" t="s">
        <v>11</v>
      </c>
      <c r="D126" t="s">
        <v>19</v>
      </c>
      <c r="E126" t="s">
        <v>20</v>
      </c>
      <c r="F126" t="s">
        <v>18</v>
      </c>
      <c r="G126" t="s">
        <v>17</v>
      </c>
      <c r="H126">
        <v>0</v>
      </c>
      <c r="I126">
        <v>24.12</v>
      </c>
      <c r="J126">
        <v>0</v>
      </c>
      <c r="K126">
        <v>0</v>
      </c>
      <c r="L126" t="str">
        <f t="shared" si="4"/>
        <v>603708</v>
      </c>
      <c r="M126" t="str">
        <f t="shared" si="5"/>
        <v>603708 - AXIOS ATTACK CYBER</v>
      </c>
      <c r="N126" t="str">
        <f t="shared" si="6"/>
        <v>600000</v>
      </c>
      <c r="O126" t="str">
        <f t="shared" si="7"/>
        <v>600000 - Burden</v>
      </c>
    </row>
    <row r="127" spans="1:15" x14ac:dyDescent="0.25">
      <c r="A127">
        <v>2016</v>
      </c>
      <c r="B127">
        <v>10</v>
      </c>
      <c r="C127" t="s">
        <v>11</v>
      </c>
      <c r="D127" t="s">
        <v>21</v>
      </c>
      <c r="E127" t="s">
        <v>22</v>
      </c>
      <c r="F127" t="s">
        <v>14</v>
      </c>
      <c r="G127" t="s">
        <v>15</v>
      </c>
      <c r="H127">
        <v>1.5</v>
      </c>
      <c r="I127">
        <v>104.99</v>
      </c>
      <c r="J127">
        <v>0</v>
      </c>
      <c r="K127">
        <v>0</v>
      </c>
      <c r="L127" t="str">
        <f t="shared" si="4"/>
        <v>603709</v>
      </c>
      <c r="M127" t="str">
        <f t="shared" si="5"/>
        <v>603709 - AXIOS ATTACK MISSION</v>
      </c>
      <c r="N127" t="str">
        <f t="shared" si="6"/>
        <v>600000</v>
      </c>
      <c r="O127" t="str">
        <f t="shared" si="7"/>
        <v>600000 - Wages &amp; Salaries - Mgmt</v>
      </c>
    </row>
    <row r="128" spans="1:15" x14ac:dyDescent="0.25">
      <c r="A128">
        <v>2016</v>
      </c>
      <c r="B128">
        <v>10</v>
      </c>
      <c r="C128" t="s">
        <v>11</v>
      </c>
      <c r="D128" t="s">
        <v>21</v>
      </c>
      <c r="E128" t="s">
        <v>22</v>
      </c>
      <c r="F128" t="s">
        <v>16</v>
      </c>
      <c r="G128" t="s">
        <v>17</v>
      </c>
      <c r="H128">
        <v>0</v>
      </c>
      <c r="I128">
        <v>50.05</v>
      </c>
      <c r="J128">
        <v>0</v>
      </c>
      <c r="K128">
        <v>0</v>
      </c>
      <c r="L128" t="str">
        <f t="shared" si="4"/>
        <v>603709</v>
      </c>
      <c r="M128" t="str">
        <f t="shared" si="5"/>
        <v>603709 - AXIOS ATTACK MISSION</v>
      </c>
      <c r="N128" t="str">
        <f t="shared" si="6"/>
        <v>600000</v>
      </c>
      <c r="O128" t="str">
        <f t="shared" si="7"/>
        <v>600000 - Burden</v>
      </c>
    </row>
    <row r="129" spans="1:15" x14ac:dyDescent="0.25">
      <c r="A129">
        <v>2016</v>
      </c>
      <c r="B129">
        <v>10</v>
      </c>
      <c r="C129" t="s">
        <v>11</v>
      </c>
      <c r="D129" t="s">
        <v>21</v>
      </c>
      <c r="E129" t="s">
        <v>22</v>
      </c>
      <c r="F129" t="s">
        <v>18</v>
      </c>
      <c r="G129" t="s">
        <v>17</v>
      </c>
      <c r="H129">
        <v>0</v>
      </c>
      <c r="I129">
        <v>24.12</v>
      </c>
      <c r="J129">
        <v>0</v>
      </c>
      <c r="K129">
        <v>0</v>
      </c>
      <c r="L129" t="str">
        <f t="shared" si="4"/>
        <v>603709</v>
      </c>
      <c r="M129" t="str">
        <f t="shared" si="5"/>
        <v>603709 - AXIOS ATTACK MISSION</v>
      </c>
      <c r="N129" t="str">
        <f t="shared" si="6"/>
        <v>600000</v>
      </c>
      <c r="O129" t="str">
        <f t="shared" si="7"/>
        <v>600000 - Burden</v>
      </c>
    </row>
    <row r="130" spans="1:15" x14ac:dyDescent="0.25">
      <c r="A130">
        <v>2016</v>
      </c>
      <c r="B130">
        <v>11</v>
      </c>
      <c r="C130" t="s">
        <v>11</v>
      </c>
      <c r="D130" t="s">
        <v>25</v>
      </c>
      <c r="E130" t="s">
        <v>26</v>
      </c>
      <c r="F130" t="s">
        <v>14</v>
      </c>
      <c r="G130" t="s">
        <v>15</v>
      </c>
      <c r="H130">
        <v>0</v>
      </c>
      <c r="I130">
        <v>0</v>
      </c>
      <c r="J130">
        <v>0</v>
      </c>
      <c r="K130">
        <v>0</v>
      </c>
      <c r="L130" t="str">
        <f t="shared" si="4"/>
        <v>603705</v>
      </c>
      <c r="M130" t="str">
        <f t="shared" si="5"/>
        <v>603705 - AXIOS IRADASSETS CLOUD</v>
      </c>
      <c r="N130" t="str">
        <f t="shared" si="6"/>
        <v>600000</v>
      </c>
      <c r="O130" t="str">
        <f t="shared" si="7"/>
        <v>600000 - Wages &amp; Salaries - Mgmt</v>
      </c>
    </row>
    <row r="131" spans="1:15" x14ac:dyDescent="0.25">
      <c r="A131">
        <v>2016</v>
      </c>
      <c r="B131">
        <v>11</v>
      </c>
      <c r="C131" t="s">
        <v>11</v>
      </c>
      <c r="D131" t="s">
        <v>25</v>
      </c>
      <c r="E131" t="s">
        <v>26</v>
      </c>
      <c r="F131" t="s">
        <v>16</v>
      </c>
      <c r="G131" t="s">
        <v>17</v>
      </c>
      <c r="H131">
        <v>0</v>
      </c>
      <c r="I131">
        <v>0</v>
      </c>
      <c r="J131">
        <v>0</v>
      </c>
      <c r="K131">
        <v>0</v>
      </c>
      <c r="L131" t="str">
        <f t="shared" ref="L131:L194" si="8">RIGHT(D131,6)</f>
        <v>603705</v>
      </c>
      <c r="M131" t="str">
        <f t="shared" ref="M131:M194" si="9">CONCATENATE(L131," - ",E131)</f>
        <v>603705 - AXIOS IRADASSETS CLOUD</v>
      </c>
      <c r="N131" t="str">
        <f t="shared" ref="N131:N194" si="10">LEFT(F131,6)</f>
        <v>600000</v>
      </c>
      <c r="O131" t="str">
        <f t="shared" ref="O131:O194" si="11">CONCATENATE(N131," - ",G131)</f>
        <v>600000 - Burden</v>
      </c>
    </row>
    <row r="132" spans="1:15" x14ac:dyDescent="0.25">
      <c r="A132">
        <v>2016</v>
      </c>
      <c r="B132">
        <v>11</v>
      </c>
      <c r="C132" t="s">
        <v>11</v>
      </c>
      <c r="D132" t="s">
        <v>25</v>
      </c>
      <c r="E132" t="s">
        <v>26</v>
      </c>
      <c r="F132" t="s">
        <v>18</v>
      </c>
      <c r="G132" t="s">
        <v>17</v>
      </c>
      <c r="H132">
        <v>0</v>
      </c>
      <c r="I132">
        <v>0</v>
      </c>
      <c r="J132">
        <v>0</v>
      </c>
      <c r="K132">
        <v>0</v>
      </c>
      <c r="L132" t="str">
        <f t="shared" si="8"/>
        <v>603705</v>
      </c>
      <c r="M132" t="str">
        <f t="shared" si="9"/>
        <v>603705 - AXIOS IRADASSETS CLOUD</v>
      </c>
      <c r="N132" t="str">
        <f t="shared" si="10"/>
        <v>600000</v>
      </c>
      <c r="O132" t="str">
        <f t="shared" si="11"/>
        <v>600000 - Burden</v>
      </c>
    </row>
    <row r="133" spans="1:15" x14ac:dyDescent="0.25">
      <c r="A133">
        <v>2016</v>
      </c>
      <c r="B133">
        <v>11</v>
      </c>
      <c r="C133" t="s">
        <v>11</v>
      </c>
      <c r="D133" t="s">
        <v>25</v>
      </c>
      <c r="E133" t="s">
        <v>26</v>
      </c>
      <c r="F133" t="s">
        <v>29</v>
      </c>
      <c r="G133" t="s">
        <v>30</v>
      </c>
      <c r="H133">
        <v>0</v>
      </c>
      <c r="I133">
        <v>23.86</v>
      </c>
      <c r="J133">
        <v>0</v>
      </c>
      <c r="K133">
        <v>0</v>
      </c>
      <c r="L133" t="str">
        <f t="shared" si="8"/>
        <v>603705</v>
      </c>
      <c r="M133" t="str">
        <f t="shared" si="9"/>
        <v>603705 - AXIOS IRADASSETS CLOUD</v>
      </c>
      <c r="N133" t="str">
        <f t="shared" si="10"/>
        <v>614000</v>
      </c>
      <c r="O133" t="str">
        <f t="shared" si="11"/>
        <v>614000 - Employee Training Expense</v>
      </c>
    </row>
    <row r="134" spans="1:15" x14ac:dyDescent="0.25">
      <c r="A134">
        <v>2016</v>
      </c>
      <c r="B134">
        <v>11</v>
      </c>
      <c r="C134" t="s">
        <v>11</v>
      </c>
      <c r="D134" t="s">
        <v>25</v>
      </c>
      <c r="E134" t="s">
        <v>26</v>
      </c>
      <c r="F134" t="s">
        <v>27</v>
      </c>
      <c r="G134" t="s">
        <v>28</v>
      </c>
      <c r="H134">
        <v>0</v>
      </c>
      <c r="I134">
        <v>0</v>
      </c>
      <c r="J134">
        <v>0</v>
      </c>
      <c r="K134">
        <v>0</v>
      </c>
      <c r="L134" t="str">
        <f t="shared" si="8"/>
        <v>603705</v>
      </c>
      <c r="M134" t="str">
        <f t="shared" si="9"/>
        <v>603705 - AXIOS IRADASSETS CLOUD</v>
      </c>
      <c r="N134" t="str">
        <f t="shared" si="10"/>
        <v>634400</v>
      </c>
      <c r="O134" t="str">
        <f t="shared" si="11"/>
        <v>634400 - ProCard Purchases-Othr</v>
      </c>
    </row>
    <row r="135" spans="1:15" x14ac:dyDescent="0.25">
      <c r="A135">
        <v>2016</v>
      </c>
      <c r="B135">
        <v>11</v>
      </c>
      <c r="C135" t="s">
        <v>11</v>
      </c>
      <c r="D135" t="s">
        <v>12</v>
      </c>
      <c r="E135" t="s">
        <v>13</v>
      </c>
      <c r="F135" t="s">
        <v>14</v>
      </c>
      <c r="G135" t="s">
        <v>15</v>
      </c>
      <c r="H135">
        <v>0</v>
      </c>
      <c r="I135">
        <v>0</v>
      </c>
      <c r="J135">
        <v>0</v>
      </c>
      <c r="K135">
        <v>0</v>
      </c>
      <c r="L135" t="str">
        <f t="shared" si="8"/>
        <v>603706</v>
      </c>
      <c r="M135" t="str">
        <f t="shared" si="9"/>
        <v>603706 - AXIOS IRADASSETS SIGNALS</v>
      </c>
      <c r="N135" t="str">
        <f t="shared" si="10"/>
        <v>600000</v>
      </c>
      <c r="O135" t="str">
        <f t="shared" si="11"/>
        <v>600000 - Wages &amp; Salaries - Mgmt</v>
      </c>
    </row>
    <row r="136" spans="1:15" x14ac:dyDescent="0.25">
      <c r="A136">
        <v>2016</v>
      </c>
      <c r="B136">
        <v>11</v>
      </c>
      <c r="C136" t="s">
        <v>11</v>
      </c>
      <c r="D136" t="s">
        <v>12</v>
      </c>
      <c r="E136" t="s">
        <v>13</v>
      </c>
      <c r="F136" t="s">
        <v>16</v>
      </c>
      <c r="G136" t="s">
        <v>17</v>
      </c>
      <c r="H136">
        <v>0</v>
      </c>
      <c r="I136">
        <v>0</v>
      </c>
      <c r="J136">
        <v>0</v>
      </c>
      <c r="K136">
        <v>0</v>
      </c>
      <c r="L136" t="str">
        <f t="shared" si="8"/>
        <v>603706</v>
      </c>
      <c r="M136" t="str">
        <f t="shared" si="9"/>
        <v>603706 - AXIOS IRADASSETS SIGNALS</v>
      </c>
      <c r="N136" t="str">
        <f t="shared" si="10"/>
        <v>600000</v>
      </c>
      <c r="O136" t="str">
        <f t="shared" si="11"/>
        <v>600000 - Burden</v>
      </c>
    </row>
    <row r="137" spans="1:15" x14ac:dyDescent="0.25">
      <c r="A137">
        <v>2016</v>
      </c>
      <c r="B137">
        <v>11</v>
      </c>
      <c r="C137" t="s">
        <v>11</v>
      </c>
      <c r="D137" t="s">
        <v>12</v>
      </c>
      <c r="E137" t="s">
        <v>13</v>
      </c>
      <c r="F137" t="s">
        <v>18</v>
      </c>
      <c r="G137" t="s">
        <v>17</v>
      </c>
      <c r="H137">
        <v>0</v>
      </c>
      <c r="I137">
        <v>0</v>
      </c>
      <c r="J137">
        <v>0</v>
      </c>
      <c r="K137">
        <v>0</v>
      </c>
      <c r="L137" t="str">
        <f t="shared" si="8"/>
        <v>603706</v>
      </c>
      <c r="M137" t="str">
        <f t="shared" si="9"/>
        <v>603706 - AXIOS IRADASSETS SIGNALS</v>
      </c>
      <c r="N137" t="str">
        <f t="shared" si="10"/>
        <v>600000</v>
      </c>
      <c r="O137" t="str">
        <f t="shared" si="11"/>
        <v>600000 - Burden</v>
      </c>
    </row>
    <row r="138" spans="1:15" x14ac:dyDescent="0.25">
      <c r="A138">
        <v>2016</v>
      </c>
      <c r="B138">
        <v>11</v>
      </c>
      <c r="C138" t="s">
        <v>11</v>
      </c>
      <c r="D138" t="s">
        <v>23</v>
      </c>
      <c r="E138" t="s">
        <v>24</v>
      </c>
      <c r="F138" t="s">
        <v>14</v>
      </c>
      <c r="G138" t="s">
        <v>15</v>
      </c>
      <c r="H138">
        <v>47</v>
      </c>
      <c r="I138">
        <v>2894.32</v>
      </c>
      <c r="J138">
        <v>0</v>
      </c>
      <c r="K138">
        <v>0</v>
      </c>
      <c r="L138" t="str">
        <f t="shared" si="8"/>
        <v>603707</v>
      </c>
      <c r="M138" t="str">
        <f t="shared" si="9"/>
        <v>603707 - AXIOS IRADASSETS THINCLIE</v>
      </c>
      <c r="N138" t="str">
        <f t="shared" si="10"/>
        <v>600000</v>
      </c>
      <c r="O138" t="str">
        <f t="shared" si="11"/>
        <v>600000 - Wages &amp; Salaries - Mgmt</v>
      </c>
    </row>
    <row r="139" spans="1:15" x14ac:dyDescent="0.25">
      <c r="A139">
        <v>2016</v>
      </c>
      <c r="B139">
        <v>11</v>
      </c>
      <c r="C139" t="s">
        <v>11</v>
      </c>
      <c r="D139" t="s">
        <v>23</v>
      </c>
      <c r="E139" t="s">
        <v>24</v>
      </c>
      <c r="F139" t="s">
        <v>16</v>
      </c>
      <c r="G139" t="s">
        <v>17</v>
      </c>
      <c r="H139">
        <v>0</v>
      </c>
      <c r="I139">
        <v>1379.72</v>
      </c>
      <c r="J139">
        <v>0</v>
      </c>
      <c r="K139">
        <v>0</v>
      </c>
      <c r="L139" t="str">
        <f t="shared" si="8"/>
        <v>603707</v>
      </c>
      <c r="M139" t="str">
        <f t="shared" si="9"/>
        <v>603707 - AXIOS IRADASSETS THINCLIE</v>
      </c>
      <c r="N139" t="str">
        <f t="shared" si="10"/>
        <v>600000</v>
      </c>
      <c r="O139" t="str">
        <f t="shared" si="11"/>
        <v>600000 - Burden</v>
      </c>
    </row>
    <row r="140" spans="1:15" x14ac:dyDescent="0.25">
      <c r="A140">
        <v>2016</v>
      </c>
      <c r="B140">
        <v>11</v>
      </c>
      <c r="C140" t="s">
        <v>11</v>
      </c>
      <c r="D140" t="s">
        <v>23</v>
      </c>
      <c r="E140" t="s">
        <v>24</v>
      </c>
      <c r="F140" t="s">
        <v>18</v>
      </c>
      <c r="G140" t="s">
        <v>17</v>
      </c>
      <c r="H140">
        <v>0</v>
      </c>
      <c r="I140">
        <v>665.04</v>
      </c>
      <c r="J140">
        <v>0</v>
      </c>
      <c r="K140">
        <v>0</v>
      </c>
      <c r="L140" t="str">
        <f t="shared" si="8"/>
        <v>603707</v>
      </c>
      <c r="M140" t="str">
        <f t="shared" si="9"/>
        <v>603707 - AXIOS IRADASSETS THINCLIE</v>
      </c>
      <c r="N140" t="str">
        <f t="shared" si="10"/>
        <v>600000</v>
      </c>
      <c r="O140" t="str">
        <f t="shared" si="11"/>
        <v>600000 - Burden</v>
      </c>
    </row>
    <row r="141" spans="1:15" x14ac:dyDescent="0.25">
      <c r="A141">
        <v>2016</v>
      </c>
      <c r="B141">
        <v>11</v>
      </c>
      <c r="C141" t="s">
        <v>11</v>
      </c>
      <c r="D141" t="s">
        <v>19</v>
      </c>
      <c r="E141" t="s">
        <v>20</v>
      </c>
      <c r="F141" t="s">
        <v>14</v>
      </c>
      <c r="G141" t="s">
        <v>15</v>
      </c>
      <c r="H141">
        <v>0</v>
      </c>
      <c r="I141">
        <v>0</v>
      </c>
      <c r="J141">
        <v>0</v>
      </c>
      <c r="K141">
        <v>0</v>
      </c>
      <c r="L141" t="str">
        <f t="shared" si="8"/>
        <v>603708</v>
      </c>
      <c r="M141" t="str">
        <f t="shared" si="9"/>
        <v>603708 - AXIOS ATTACK CYBER</v>
      </c>
      <c r="N141" t="str">
        <f t="shared" si="10"/>
        <v>600000</v>
      </c>
      <c r="O141" t="str">
        <f t="shared" si="11"/>
        <v>600000 - Wages &amp; Salaries - Mgmt</v>
      </c>
    </row>
    <row r="142" spans="1:15" x14ac:dyDescent="0.25">
      <c r="A142">
        <v>2016</v>
      </c>
      <c r="B142">
        <v>11</v>
      </c>
      <c r="C142" t="s">
        <v>11</v>
      </c>
      <c r="D142" t="s">
        <v>19</v>
      </c>
      <c r="E142" t="s">
        <v>20</v>
      </c>
      <c r="F142" t="s">
        <v>16</v>
      </c>
      <c r="G142" t="s">
        <v>17</v>
      </c>
      <c r="H142">
        <v>0</v>
      </c>
      <c r="I142">
        <v>0</v>
      </c>
      <c r="J142">
        <v>0</v>
      </c>
      <c r="K142">
        <v>0</v>
      </c>
      <c r="L142" t="str">
        <f t="shared" si="8"/>
        <v>603708</v>
      </c>
      <c r="M142" t="str">
        <f t="shared" si="9"/>
        <v>603708 - AXIOS ATTACK CYBER</v>
      </c>
      <c r="N142" t="str">
        <f t="shared" si="10"/>
        <v>600000</v>
      </c>
      <c r="O142" t="str">
        <f t="shared" si="11"/>
        <v>600000 - Burden</v>
      </c>
    </row>
    <row r="143" spans="1:15" x14ac:dyDescent="0.25">
      <c r="A143">
        <v>2016</v>
      </c>
      <c r="B143">
        <v>11</v>
      </c>
      <c r="C143" t="s">
        <v>11</v>
      </c>
      <c r="D143" t="s">
        <v>19</v>
      </c>
      <c r="E143" t="s">
        <v>20</v>
      </c>
      <c r="F143" t="s">
        <v>18</v>
      </c>
      <c r="G143" t="s">
        <v>17</v>
      </c>
      <c r="H143">
        <v>0</v>
      </c>
      <c r="I143">
        <v>0</v>
      </c>
      <c r="J143">
        <v>0</v>
      </c>
      <c r="K143">
        <v>0</v>
      </c>
      <c r="L143" t="str">
        <f t="shared" si="8"/>
        <v>603708</v>
      </c>
      <c r="M143" t="str">
        <f t="shared" si="9"/>
        <v>603708 - AXIOS ATTACK CYBER</v>
      </c>
      <c r="N143" t="str">
        <f t="shared" si="10"/>
        <v>600000</v>
      </c>
      <c r="O143" t="str">
        <f t="shared" si="11"/>
        <v>600000 - Burden</v>
      </c>
    </row>
    <row r="144" spans="1:15" x14ac:dyDescent="0.25">
      <c r="A144">
        <v>2016</v>
      </c>
      <c r="B144">
        <v>11</v>
      </c>
      <c r="C144" t="s">
        <v>11</v>
      </c>
      <c r="D144" t="s">
        <v>21</v>
      </c>
      <c r="E144" t="s">
        <v>22</v>
      </c>
      <c r="F144" t="s">
        <v>14</v>
      </c>
      <c r="G144" t="s">
        <v>15</v>
      </c>
      <c r="H144">
        <v>0</v>
      </c>
      <c r="I144">
        <v>0</v>
      </c>
      <c r="J144">
        <v>0</v>
      </c>
      <c r="K144">
        <v>0</v>
      </c>
      <c r="L144" t="str">
        <f t="shared" si="8"/>
        <v>603709</v>
      </c>
      <c r="M144" t="str">
        <f t="shared" si="9"/>
        <v>603709 - AXIOS ATTACK MISSION</v>
      </c>
      <c r="N144" t="str">
        <f t="shared" si="10"/>
        <v>600000</v>
      </c>
      <c r="O144" t="str">
        <f t="shared" si="11"/>
        <v>600000 - Wages &amp; Salaries - Mgmt</v>
      </c>
    </row>
    <row r="145" spans="1:15" x14ac:dyDescent="0.25">
      <c r="A145">
        <v>2016</v>
      </c>
      <c r="B145">
        <v>11</v>
      </c>
      <c r="C145" t="s">
        <v>11</v>
      </c>
      <c r="D145" t="s">
        <v>21</v>
      </c>
      <c r="E145" t="s">
        <v>22</v>
      </c>
      <c r="F145" t="s">
        <v>16</v>
      </c>
      <c r="G145" t="s">
        <v>17</v>
      </c>
      <c r="H145">
        <v>0</v>
      </c>
      <c r="I145">
        <v>0</v>
      </c>
      <c r="J145">
        <v>0</v>
      </c>
      <c r="K145">
        <v>0</v>
      </c>
      <c r="L145" t="str">
        <f t="shared" si="8"/>
        <v>603709</v>
      </c>
      <c r="M145" t="str">
        <f t="shared" si="9"/>
        <v>603709 - AXIOS ATTACK MISSION</v>
      </c>
      <c r="N145" t="str">
        <f t="shared" si="10"/>
        <v>600000</v>
      </c>
      <c r="O145" t="str">
        <f t="shared" si="11"/>
        <v>600000 - Burden</v>
      </c>
    </row>
    <row r="146" spans="1:15" x14ac:dyDescent="0.25">
      <c r="A146">
        <v>2016</v>
      </c>
      <c r="B146">
        <v>11</v>
      </c>
      <c r="C146" t="s">
        <v>11</v>
      </c>
      <c r="D146" t="s">
        <v>21</v>
      </c>
      <c r="E146" t="s">
        <v>22</v>
      </c>
      <c r="F146" t="s">
        <v>18</v>
      </c>
      <c r="G146" t="s">
        <v>17</v>
      </c>
      <c r="H146">
        <v>0</v>
      </c>
      <c r="I146">
        <v>0</v>
      </c>
      <c r="J146">
        <v>0</v>
      </c>
      <c r="K146">
        <v>0</v>
      </c>
      <c r="L146" t="str">
        <f t="shared" si="8"/>
        <v>603709</v>
      </c>
      <c r="M146" t="str">
        <f t="shared" si="9"/>
        <v>603709 - AXIOS ATTACK MISSION</v>
      </c>
      <c r="N146" t="str">
        <f t="shared" si="10"/>
        <v>600000</v>
      </c>
      <c r="O146" t="str">
        <f t="shared" si="11"/>
        <v>600000 - Burden</v>
      </c>
    </row>
    <row r="147" spans="1:15" x14ac:dyDescent="0.25">
      <c r="A147">
        <v>2016</v>
      </c>
      <c r="B147">
        <v>12</v>
      </c>
      <c r="C147" t="s">
        <v>11</v>
      </c>
      <c r="D147" t="s">
        <v>25</v>
      </c>
      <c r="E147" t="s">
        <v>26</v>
      </c>
      <c r="F147" t="s">
        <v>14</v>
      </c>
      <c r="G147" t="s">
        <v>15</v>
      </c>
      <c r="H147">
        <v>40</v>
      </c>
      <c r="I147">
        <v>4016.89</v>
      </c>
      <c r="J147">
        <v>0</v>
      </c>
      <c r="K147">
        <v>0</v>
      </c>
      <c r="L147" t="str">
        <f t="shared" si="8"/>
        <v>603705</v>
      </c>
      <c r="M147" t="str">
        <f t="shared" si="9"/>
        <v>603705 - AXIOS IRADASSETS CLOUD</v>
      </c>
      <c r="N147" t="str">
        <f t="shared" si="10"/>
        <v>600000</v>
      </c>
      <c r="O147" t="str">
        <f t="shared" si="11"/>
        <v>600000 - Wages &amp; Salaries - Mgmt</v>
      </c>
    </row>
    <row r="148" spans="1:15" x14ac:dyDescent="0.25">
      <c r="A148">
        <v>2016</v>
      </c>
      <c r="B148">
        <v>12</v>
      </c>
      <c r="C148" t="s">
        <v>11</v>
      </c>
      <c r="D148" t="s">
        <v>25</v>
      </c>
      <c r="E148" t="s">
        <v>26</v>
      </c>
      <c r="F148" t="s">
        <v>16</v>
      </c>
      <c r="G148" t="s">
        <v>17</v>
      </c>
      <c r="H148">
        <v>0</v>
      </c>
      <c r="I148">
        <v>1914.85</v>
      </c>
      <c r="J148">
        <v>0</v>
      </c>
      <c r="K148">
        <v>0</v>
      </c>
      <c r="L148" t="str">
        <f t="shared" si="8"/>
        <v>603705</v>
      </c>
      <c r="M148" t="str">
        <f t="shared" si="9"/>
        <v>603705 - AXIOS IRADASSETS CLOUD</v>
      </c>
      <c r="N148" t="str">
        <f t="shared" si="10"/>
        <v>600000</v>
      </c>
      <c r="O148" t="str">
        <f t="shared" si="11"/>
        <v>600000 - Burden</v>
      </c>
    </row>
    <row r="149" spans="1:15" x14ac:dyDescent="0.25">
      <c r="A149">
        <v>2016</v>
      </c>
      <c r="B149">
        <v>12</v>
      </c>
      <c r="C149" t="s">
        <v>11</v>
      </c>
      <c r="D149" t="s">
        <v>25</v>
      </c>
      <c r="E149" t="s">
        <v>26</v>
      </c>
      <c r="F149" t="s">
        <v>18</v>
      </c>
      <c r="G149" t="s">
        <v>17</v>
      </c>
      <c r="H149">
        <v>0</v>
      </c>
      <c r="I149">
        <v>922.98</v>
      </c>
      <c r="J149">
        <v>0</v>
      </c>
      <c r="K149">
        <v>0</v>
      </c>
      <c r="L149" t="str">
        <f t="shared" si="8"/>
        <v>603705</v>
      </c>
      <c r="M149" t="str">
        <f t="shared" si="9"/>
        <v>603705 - AXIOS IRADASSETS CLOUD</v>
      </c>
      <c r="N149" t="str">
        <f t="shared" si="10"/>
        <v>600000</v>
      </c>
      <c r="O149" t="str">
        <f t="shared" si="11"/>
        <v>600000 - Burden</v>
      </c>
    </row>
    <row r="150" spans="1:15" x14ac:dyDescent="0.25">
      <c r="A150">
        <v>2016</v>
      </c>
      <c r="B150">
        <v>12</v>
      </c>
      <c r="C150" t="s">
        <v>11</v>
      </c>
      <c r="D150" t="s">
        <v>25</v>
      </c>
      <c r="E150" t="s">
        <v>26</v>
      </c>
      <c r="F150" t="s">
        <v>31</v>
      </c>
      <c r="G150" t="s">
        <v>32</v>
      </c>
      <c r="H150">
        <v>0</v>
      </c>
      <c r="I150">
        <v>1527.2</v>
      </c>
      <c r="J150">
        <v>0</v>
      </c>
      <c r="K150">
        <v>0</v>
      </c>
      <c r="L150" t="str">
        <f t="shared" si="8"/>
        <v>603705</v>
      </c>
      <c r="M150" t="str">
        <f t="shared" si="9"/>
        <v>603705 - AXIOS IRADASSETS CLOUD</v>
      </c>
      <c r="N150" t="str">
        <f t="shared" si="10"/>
        <v>610001</v>
      </c>
      <c r="O150" t="str">
        <f t="shared" si="11"/>
        <v>610001 - Airfare</v>
      </c>
    </row>
    <row r="151" spans="1:15" x14ac:dyDescent="0.25">
      <c r="A151">
        <v>2016</v>
      </c>
      <c r="B151">
        <v>12</v>
      </c>
      <c r="C151" t="s">
        <v>11</v>
      </c>
      <c r="D151" t="s">
        <v>25</v>
      </c>
      <c r="E151" t="s">
        <v>26</v>
      </c>
      <c r="F151" t="s">
        <v>33</v>
      </c>
      <c r="G151" t="s">
        <v>34</v>
      </c>
      <c r="H151">
        <v>0</v>
      </c>
      <c r="I151">
        <v>183.55</v>
      </c>
      <c r="J151">
        <v>0</v>
      </c>
      <c r="K151">
        <v>0</v>
      </c>
      <c r="L151" t="str">
        <f t="shared" si="8"/>
        <v>603705</v>
      </c>
      <c r="M151" t="str">
        <f t="shared" si="9"/>
        <v>603705 - AXIOS IRADASSETS CLOUD</v>
      </c>
      <c r="N151" t="str">
        <f t="shared" si="10"/>
        <v>610002</v>
      </c>
      <c r="O151" t="str">
        <f t="shared" si="11"/>
        <v>610002 - Ground Transportation</v>
      </c>
    </row>
    <row r="152" spans="1:15" x14ac:dyDescent="0.25">
      <c r="A152">
        <v>2016</v>
      </c>
      <c r="B152">
        <v>12</v>
      </c>
      <c r="C152" t="s">
        <v>11</v>
      </c>
      <c r="D152" t="s">
        <v>25</v>
      </c>
      <c r="E152" t="s">
        <v>26</v>
      </c>
      <c r="F152" t="s">
        <v>35</v>
      </c>
      <c r="G152" t="s">
        <v>36</v>
      </c>
      <c r="H152">
        <v>0</v>
      </c>
      <c r="I152">
        <v>673.9</v>
      </c>
      <c r="J152">
        <v>0</v>
      </c>
      <c r="K152">
        <v>0</v>
      </c>
      <c r="L152" t="str">
        <f t="shared" si="8"/>
        <v>603705</v>
      </c>
      <c r="M152" t="str">
        <f t="shared" si="9"/>
        <v>603705 - AXIOS IRADASSETS CLOUD</v>
      </c>
      <c r="N152" t="str">
        <f t="shared" si="10"/>
        <v>610006</v>
      </c>
      <c r="O152" t="str">
        <f t="shared" si="11"/>
        <v>610006 - Lodging</v>
      </c>
    </row>
    <row r="153" spans="1:15" x14ac:dyDescent="0.25">
      <c r="A153">
        <v>2016</v>
      </c>
      <c r="B153">
        <v>12</v>
      </c>
      <c r="C153" t="s">
        <v>11</v>
      </c>
      <c r="D153" t="s">
        <v>25</v>
      </c>
      <c r="E153" t="s">
        <v>26</v>
      </c>
      <c r="F153" t="s">
        <v>37</v>
      </c>
      <c r="G153" t="s">
        <v>38</v>
      </c>
      <c r="H153">
        <v>0</v>
      </c>
      <c r="I153">
        <v>416</v>
      </c>
      <c r="J153">
        <v>0</v>
      </c>
      <c r="K153">
        <v>0</v>
      </c>
      <c r="L153" t="str">
        <f t="shared" si="8"/>
        <v>603705</v>
      </c>
      <c r="M153" t="str">
        <f t="shared" si="9"/>
        <v>603705 - AXIOS IRADASSETS CLOUD</v>
      </c>
      <c r="N153" t="str">
        <f t="shared" si="10"/>
        <v>610007</v>
      </c>
      <c r="O153" t="str">
        <f t="shared" si="11"/>
        <v>610007 - Meals</v>
      </c>
    </row>
    <row r="154" spans="1:15" x14ac:dyDescent="0.25">
      <c r="A154">
        <v>2016</v>
      </c>
      <c r="B154">
        <v>12</v>
      </c>
      <c r="C154" t="s">
        <v>11</v>
      </c>
      <c r="D154" t="s">
        <v>25</v>
      </c>
      <c r="E154" t="s">
        <v>26</v>
      </c>
      <c r="F154" t="s">
        <v>39</v>
      </c>
      <c r="G154" t="s">
        <v>40</v>
      </c>
      <c r="H154">
        <v>0</v>
      </c>
      <c r="I154">
        <v>139.66</v>
      </c>
      <c r="J154">
        <v>0</v>
      </c>
      <c r="K154">
        <v>0</v>
      </c>
      <c r="L154" t="str">
        <f t="shared" si="8"/>
        <v>603705</v>
      </c>
      <c r="M154" t="str">
        <f t="shared" si="9"/>
        <v>603705 - AXIOS IRADASSETS CLOUD</v>
      </c>
      <c r="N154" t="str">
        <f t="shared" si="10"/>
        <v>610021</v>
      </c>
      <c r="O154" t="str">
        <f t="shared" si="11"/>
        <v>610021 - Unallowable Lodging</v>
      </c>
    </row>
    <row r="155" spans="1:15" x14ac:dyDescent="0.25">
      <c r="A155">
        <v>2016</v>
      </c>
      <c r="B155">
        <v>12</v>
      </c>
      <c r="C155" t="s">
        <v>11</v>
      </c>
      <c r="D155" t="s">
        <v>25</v>
      </c>
      <c r="E155" t="s">
        <v>26</v>
      </c>
      <c r="F155" t="s">
        <v>29</v>
      </c>
      <c r="G155" t="s">
        <v>30</v>
      </c>
      <c r="H155">
        <v>0</v>
      </c>
      <c r="I155">
        <v>0</v>
      </c>
      <c r="J155">
        <v>0</v>
      </c>
      <c r="K155">
        <v>0</v>
      </c>
      <c r="L155" t="str">
        <f t="shared" si="8"/>
        <v>603705</v>
      </c>
      <c r="M155" t="str">
        <f t="shared" si="9"/>
        <v>603705 - AXIOS IRADASSETS CLOUD</v>
      </c>
      <c r="N155" t="str">
        <f t="shared" si="10"/>
        <v>614000</v>
      </c>
      <c r="O155" t="str">
        <f t="shared" si="11"/>
        <v>614000 - Employee Training Expense</v>
      </c>
    </row>
    <row r="156" spans="1:15" x14ac:dyDescent="0.25">
      <c r="A156">
        <v>2016</v>
      </c>
      <c r="B156">
        <v>12</v>
      </c>
      <c r="C156" t="s">
        <v>11</v>
      </c>
      <c r="D156" t="s">
        <v>25</v>
      </c>
      <c r="E156" t="s">
        <v>26</v>
      </c>
      <c r="F156" t="s">
        <v>41</v>
      </c>
      <c r="G156" t="s">
        <v>42</v>
      </c>
      <c r="H156">
        <v>0</v>
      </c>
      <c r="I156">
        <v>1629</v>
      </c>
      <c r="J156">
        <v>0</v>
      </c>
      <c r="K156">
        <v>0</v>
      </c>
      <c r="L156" t="str">
        <f t="shared" si="8"/>
        <v>603705</v>
      </c>
      <c r="M156" t="str">
        <f t="shared" si="9"/>
        <v>603705 - AXIOS IRADASSETS CLOUD</v>
      </c>
      <c r="N156" t="str">
        <f t="shared" si="10"/>
        <v>634000</v>
      </c>
      <c r="O156" t="str">
        <f t="shared" si="11"/>
        <v>634000 - Other Expense</v>
      </c>
    </row>
    <row r="157" spans="1:15" x14ac:dyDescent="0.25">
      <c r="A157">
        <v>2016</v>
      </c>
      <c r="B157">
        <v>12</v>
      </c>
      <c r="C157" t="s">
        <v>11</v>
      </c>
      <c r="D157" t="s">
        <v>25</v>
      </c>
      <c r="E157" t="s">
        <v>26</v>
      </c>
      <c r="F157" t="s">
        <v>27</v>
      </c>
      <c r="G157" t="s">
        <v>28</v>
      </c>
      <c r="H157">
        <v>0</v>
      </c>
      <c r="I157">
        <v>0</v>
      </c>
      <c r="J157">
        <v>0</v>
      </c>
      <c r="K157">
        <v>0</v>
      </c>
      <c r="L157" t="str">
        <f t="shared" si="8"/>
        <v>603705</v>
      </c>
      <c r="M157" t="str">
        <f t="shared" si="9"/>
        <v>603705 - AXIOS IRADASSETS CLOUD</v>
      </c>
      <c r="N157" t="str">
        <f t="shared" si="10"/>
        <v>634400</v>
      </c>
      <c r="O157" t="str">
        <f t="shared" si="11"/>
        <v>634400 - ProCard Purchases-Othr</v>
      </c>
    </row>
    <row r="158" spans="1:15" x14ac:dyDescent="0.25">
      <c r="A158">
        <v>2016</v>
      </c>
      <c r="B158">
        <v>12</v>
      </c>
      <c r="C158" t="s">
        <v>11</v>
      </c>
      <c r="D158" t="s">
        <v>12</v>
      </c>
      <c r="E158" t="s">
        <v>13</v>
      </c>
      <c r="F158" t="s">
        <v>14</v>
      </c>
      <c r="G158" t="s">
        <v>15</v>
      </c>
      <c r="H158">
        <v>0</v>
      </c>
      <c r="I158">
        <v>0</v>
      </c>
      <c r="J158">
        <v>0</v>
      </c>
      <c r="K158">
        <v>0</v>
      </c>
      <c r="L158" t="str">
        <f t="shared" si="8"/>
        <v>603706</v>
      </c>
      <c r="M158" t="str">
        <f t="shared" si="9"/>
        <v>603706 - AXIOS IRADASSETS SIGNALS</v>
      </c>
      <c r="N158" t="str">
        <f t="shared" si="10"/>
        <v>600000</v>
      </c>
      <c r="O158" t="str">
        <f t="shared" si="11"/>
        <v>600000 - Wages &amp; Salaries - Mgmt</v>
      </c>
    </row>
    <row r="159" spans="1:15" x14ac:dyDescent="0.25">
      <c r="A159">
        <v>2016</v>
      </c>
      <c r="B159">
        <v>12</v>
      </c>
      <c r="C159" t="s">
        <v>11</v>
      </c>
      <c r="D159" t="s">
        <v>12</v>
      </c>
      <c r="E159" t="s">
        <v>13</v>
      </c>
      <c r="F159" t="s">
        <v>16</v>
      </c>
      <c r="G159" t="s">
        <v>17</v>
      </c>
      <c r="H159">
        <v>0</v>
      </c>
      <c r="I159">
        <v>0</v>
      </c>
      <c r="J159">
        <v>0</v>
      </c>
      <c r="K159">
        <v>0</v>
      </c>
      <c r="L159" t="str">
        <f t="shared" si="8"/>
        <v>603706</v>
      </c>
      <c r="M159" t="str">
        <f t="shared" si="9"/>
        <v>603706 - AXIOS IRADASSETS SIGNALS</v>
      </c>
      <c r="N159" t="str">
        <f t="shared" si="10"/>
        <v>600000</v>
      </c>
      <c r="O159" t="str">
        <f t="shared" si="11"/>
        <v>600000 - Burden</v>
      </c>
    </row>
    <row r="160" spans="1:15" x14ac:dyDescent="0.25">
      <c r="A160">
        <v>2016</v>
      </c>
      <c r="B160">
        <v>12</v>
      </c>
      <c r="C160" t="s">
        <v>11</v>
      </c>
      <c r="D160" t="s">
        <v>12</v>
      </c>
      <c r="E160" t="s">
        <v>13</v>
      </c>
      <c r="F160" t="s">
        <v>18</v>
      </c>
      <c r="G160" t="s">
        <v>17</v>
      </c>
      <c r="H160">
        <v>0</v>
      </c>
      <c r="I160">
        <v>0</v>
      </c>
      <c r="J160">
        <v>0</v>
      </c>
      <c r="K160">
        <v>0</v>
      </c>
      <c r="L160" t="str">
        <f t="shared" si="8"/>
        <v>603706</v>
      </c>
      <c r="M160" t="str">
        <f t="shared" si="9"/>
        <v>603706 - AXIOS IRADASSETS SIGNALS</v>
      </c>
      <c r="N160" t="str">
        <f t="shared" si="10"/>
        <v>600000</v>
      </c>
      <c r="O160" t="str">
        <f t="shared" si="11"/>
        <v>600000 - Burden</v>
      </c>
    </row>
    <row r="161" spans="1:15" x14ac:dyDescent="0.25">
      <c r="A161">
        <v>2016</v>
      </c>
      <c r="B161">
        <v>12</v>
      </c>
      <c r="C161" t="s">
        <v>11</v>
      </c>
      <c r="D161" t="s">
        <v>23</v>
      </c>
      <c r="E161" t="s">
        <v>24</v>
      </c>
      <c r="F161" t="s">
        <v>14</v>
      </c>
      <c r="G161" t="s">
        <v>15</v>
      </c>
      <c r="H161">
        <v>0</v>
      </c>
      <c r="I161">
        <v>0</v>
      </c>
      <c r="J161">
        <v>0</v>
      </c>
      <c r="K161">
        <v>0</v>
      </c>
      <c r="L161" t="str">
        <f t="shared" si="8"/>
        <v>603707</v>
      </c>
      <c r="M161" t="str">
        <f t="shared" si="9"/>
        <v>603707 - AXIOS IRADASSETS THINCLIE</v>
      </c>
      <c r="N161" t="str">
        <f t="shared" si="10"/>
        <v>600000</v>
      </c>
      <c r="O161" t="str">
        <f t="shared" si="11"/>
        <v>600000 - Wages &amp; Salaries - Mgmt</v>
      </c>
    </row>
    <row r="162" spans="1:15" x14ac:dyDescent="0.25">
      <c r="A162">
        <v>2016</v>
      </c>
      <c r="B162">
        <v>12</v>
      </c>
      <c r="C162" t="s">
        <v>11</v>
      </c>
      <c r="D162" t="s">
        <v>23</v>
      </c>
      <c r="E162" t="s">
        <v>24</v>
      </c>
      <c r="F162" t="s">
        <v>16</v>
      </c>
      <c r="G162" t="s">
        <v>17</v>
      </c>
      <c r="H162">
        <v>0</v>
      </c>
      <c r="I162">
        <v>0</v>
      </c>
      <c r="J162">
        <v>0</v>
      </c>
      <c r="K162">
        <v>0</v>
      </c>
      <c r="L162" t="str">
        <f t="shared" si="8"/>
        <v>603707</v>
      </c>
      <c r="M162" t="str">
        <f t="shared" si="9"/>
        <v>603707 - AXIOS IRADASSETS THINCLIE</v>
      </c>
      <c r="N162" t="str">
        <f t="shared" si="10"/>
        <v>600000</v>
      </c>
      <c r="O162" t="str">
        <f t="shared" si="11"/>
        <v>600000 - Burden</v>
      </c>
    </row>
    <row r="163" spans="1:15" x14ac:dyDescent="0.25">
      <c r="A163">
        <v>2016</v>
      </c>
      <c r="B163">
        <v>12</v>
      </c>
      <c r="C163" t="s">
        <v>11</v>
      </c>
      <c r="D163" t="s">
        <v>23</v>
      </c>
      <c r="E163" t="s">
        <v>24</v>
      </c>
      <c r="F163" t="s">
        <v>18</v>
      </c>
      <c r="G163" t="s">
        <v>17</v>
      </c>
      <c r="H163">
        <v>0</v>
      </c>
      <c r="I163">
        <v>0</v>
      </c>
      <c r="J163">
        <v>0</v>
      </c>
      <c r="K163">
        <v>0</v>
      </c>
      <c r="L163" t="str">
        <f t="shared" si="8"/>
        <v>603707</v>
      </c>
      <c r="M163" t="str">
        <f t="shared" si="9"/>
        <v>603707 - AXIOS IRADASSETS THINCLIE</v>
      </c>
      <c r="N163" t="str">
        <f t="shared" si="10"/>
        <v>600000</v>
      </c>
      <c r="O163" t="str">
        <f t="shared" si="11"/>
        <v>600000 - Burden</v>
      </c>
    </row>
    <row r="164" spans="1:15" x14ac:dyDescent="0.25">
      <c r="A164">
        <v>2016</v>
      </c>
      <c r="B164">
        <v>12</v>
      </c>
      <c r="C164" t="s">
        <v>11</v>
      </c>
      <c r="D164" t="s">
        <v>19</v>
      </c>
      <c r="E164" t="s">
        <v>20</v>
      </c>
      <c r="F164" t="s">
        <v>14</v>
      </c>
      <c r="G164" t="s">
        <v>15</v>
      </c>
      <c r="H164">
        <v>0</v>
      </c>
      <c r="I164">
        <v>0</v>
      </c>
      <c r="J164">
        <v>0</v>
      </c>
      <c r="K164">
        <v>0</v>
      </c>
      <c r="L164" t="str">
        <f t="shared" si="8"/>
        <v>603708</v>
      </c>
      <c r="M164" t="str">
        <f t="shared" si="9"/>
        <v>603708 - AXIOS ATTACK CYBER</v>
      </c>
      <c r="N164" t="str">
        <f t="shared" si="10"/>
        <v>600000</v>
      </c>
      <c r="O164" t="str">
        <f t="shared" si="11"/>
        <v>600000 - Wages &amp; Salaries - Mgmt</v>
      </c>
    </row>
    <row r="165" spans="1:15" x14ac:dyDescent="0.25">
      <c r="A165">
        <v>2016</v>
      </c>
      <c r="B165">
        <v>12</v>
      </c>
      <c r="C165" t="s">
        <v>11</v>
      </c>
      <c r="D165" t="s">
        <v>19</v>
      </c>
      <c r="E165" t="s">
        <v>20</v>
      </c>
      <c r="F165" t="s">
        <v>16</v>
      </c>
      <c r="G165" t="s">
        <v>17</v>
      </c>
      <c r="H165">
        <v>0</v>
      </c>
      <c r="I165">
        <v>0</v>
      </c>
      <c r="J165">
        <v>0</v>
      </c>
      <c r="K165">
        <v>0</v>
      </c>
      <c r="L165" t="str">
        <f t="shared" si="8"/>
        <v>603708</v>
      </c>
      <c r="M165" t="str">
        <f t="shared" si="9"/>
        <v>603708 - AXIOS ATTACK CYBER</v>
      </c>
      <c r="N165" t="str">
        <f t="shared" si="10"/>
        <v>600000</v>
      </c>
      <c r="O165" t="str">
        <f t="shared" si="11"/>
        <v>600000 - Burden</v>
      </c>
    </row>
    <row r="166" spans="1:15" x14ac:dyDescent="0.25">
      <c r="A166">
        <v>2016</v>
      </c>
      <c r="B166">
        <v>12</v>
      </c>
      <c r="C166" t="s">
        <v>11</v>
      </c>
      <c r="D166" t="s">
        <v>19</v>
      </c>
      <c r="E166" t="s">
        <v>20</v>
      </c>
      <c r="F166" t="s">
        <v>18</v>
      </c>
      <c r="G166" t="s">
        <v>17</v>
      </c>
      <c r="H166">
        <v>0</v>
      </c>
      <c r="I166">
        <v>0</v>
      </c>
      <c r="J166">
        <v>0</v>
      </c>
      <c r="K166">
        <v>0</v>
      </c>
      <c r="L166" t="str">
        <f t="shared" si="8"/>
        <v>603708</v>
      </c>
      <c r="M166" t="str">
        <f t="shared" si="9"/>
        <v>603708 - AXIOS ATTACK CYBER</v>
      </c>
      <c r="N166" t="str">
        <f t="shared" si="10"/>
        <v>600000</v>
      </c>
      <c r="O166" t="str">
        <f t="shared" si="11"/>
        <v>600000 - Burden</v>
      </c>
    </row>
    <row r="167" spans="1:15" x14ac:dyDescent="0.25">
      <c r="A167">
        <v>2016</v>
      </c>
      <c r="B167">
        <v>12</v>
      </c>
      <c r="C167" t="s">
        <v>11</v>
      </c>
      <c r="D167" t="s">
        <v>21</v>
      </c>
      <c r="E167" t="s">
        <v>22</v>
      </c>
      <c r="F167" t="s">
        <v>14</v>
      </c>
      <c r="G167" t="s">
        <v>15</v>
      </c>
      <c r="H167">
        <v>0</v>
      </c>
      <c r="I167">
        <v>0</v>
      </c>
      <c r="J167">
        <v>0</v>
      </c>
      <c r="K167">
        <v>0</v>
      </c>
      <c r="L167" t="str">
        <f t="shared" si="8"/>
        <v>603709</v>
      </c>
      <c r="M167" t="str">
        <f t="shared" si="9"/>
        <v>603709 - AXIOS ATTACK MISSION</v>
      </c>
      <c r="N167" t="str">
        <f t="shared" si="10"/>
        <v>600000</v>
      </c>
      <c r="O167" t="str">
        <f t="shared" si="11"/>
        <v>600000 - Wages &amp; Salaries - Mgmt</v>
      </c>
    </row>
    <row r="168" spans="1:15" x14ac:dyDescent="0.25">
      <c r="A168">
        <v>2016</v>
      </c>
      <c r="B168">
        <v>12</v>
      </c>
      <c r="C168" t="s">
        <v>11</v>
      </c>
      <c r="D168" t="s">
        <v>21</v>
      </c>
      <c r="E168" t="s">
        <v>22</v>
      </c>
      <c r="F168" t="s">
        <v>16</v>
      </c>
      <c r="G168" t="s">
        <v>17</v>
      </c>
      <c r="H168">
        <v>0</v>
      </c>
      <c r="I168">
        <v>0</v>
      </c>
      <c r="J168">
        <v>0</v>
      </c>
      <c r="K168">
        <v>0</v>
      </c>
      <c r="L168" t="str">
        <f t="shared" si="8"/>
        <v>603709</v>
      </c>
      <c r="M168" t="str">
        <f t="shared" si="9"/>
        <v>603709 - AXIOS ATTACK MISSION</v>
      </c>
      <c r="N168" t="str">
        <f t="shared" si="10"/>
        <v>600000</v>
      </c>
      <c r="O168" t="str">
        <f t="shared" si="11"/>
        <v>600000 - Burden</v>
      </c>
    </row>
    <row r="169" spans="1:15" x14ac:dyDescent="0.25">
      <c r="A169">
        <v>2016</v>
      </c>
      <c r="B169">
        <v>12</v>
      </c>
      <c r="C169" t="s">
        <v>11</v>
      </c>
      <c r="D169" t="s">
        <v>21</v>
      </c>
      <c r="E169" t="s">
        <v>22</v>
      </c>
      <c r="F169" t="s">
        <v>18</v>
      </c>
      <c r="G169" t="s">
        <v>17</v>
      </c>
      <c r="H169">
        <v>0</v>
      </c>
      <c r="I169">
        <v>0</v>
      </c>
      <c r="J169">
        <v>0</v>
      </c>
      <c r="K169">
        <v>0</v>
      </c>
      <c r="L169" t="str">
        <f t="shared" si="8"/>
        <v>603709</v>
      </c>
      <c r="M169" t="str">
        <f t="shared" si="9"/>
        <v>603709 - AXIOS ATTACK MISSION</v>
      </c>
      <c r="N169" t="str">
        <f t="shared" si="10"/>
        <v>600000</v>
      </c>
      <c r="O169" t="str">
        <f t="shared" si="11"/>
        <v>600000 - Burden</v>
      </c>
    </row>
    <row r="170" spans="1:15" x14ac:dyDescent="0.25">
      <c r="A170">
        <v>2016</v>
      </c>
      <c r="B170">
        <v>3</v>
      </c>
      <c r="C170" t="s">
        <v>11</v>
      </c>
      <c r="D170" t="s">
        <v>43</v>
      </c>
      <c r="E170" t="s">
        <v>44</v>
      </c>
      <c r="F170" t="s">
        <v>14</v>
      </c>
      <c r="G170" t="s">
        <v>15</v>
      </c>
      <c r="H170">
        <v>15.5</v>
      </c>
      <c r="I170">
        <v>931.49</v>
      </c>
      <c r="J170">
        <v>0</v>
      </c>
      <c r="K170">
        <v>0</v>
      </c>
      <c r="L170" t="str">
        <f t="shared" si="8"/>
        <v>603713</v>
      </c>
      <c r="M170" t="str">
        <f t="shared" si="9"/>
        <v>603713 - NEXT GEN UNIFIED COMMS</v>
      </c>
      <c r="N170" t="str">
        <f t="shared" si="10"/>
        <v>600000</v>
      </c>
      <c r="O170" t="str">
        <f t="shared" si="11"/>
        <v>600000 - Wages &amp; Salaries - Mgmt</v>
      </c>
    </row>
    <row r="171" spans="1:15" x14ac:dyDescent="0.25">
      <c r="A171">
        <v>2016</v>
      </c>
      <c r="B171">
        <v>3</v>
      </c>
      <c r="C171" t="s">
        <v>11</v>
      </c>
      <c r="D171" t="s">
        <v>43</v>
      </c>
      <c r="E171" t="s">
        <v>44</v>
      </c>
      <c r="F171" t="s">
        <v>45</v>
      </c>
      <c r="G171" t="s">
        <v>17</v>
      </c>
      <c r="H171">
        <v>0</v>
      </c>
      <c r="I171">
        <v>752.64</v>
      </c>
      <c r="J171">
        <v>0</v>
      </c>
      <c r="K171">
        <v>0</v>
      </c>
      <c r="L171" t="str">
        <f t="shared" si="8"/>
        <v>603713</v>
      </c>
      <c r="M171" t="str">
        <f t="shared" si="9"/>
        <v>603713 - NEXT GEN UNIFIED COMMS</v>
      </c>
      <c r="N171" t="str">
        <f t="shared" si="10"/>
        <v>600000</v>
      </c>
      <c r="O171" t="str">
        <f t="shared" si="11"/>
        <v>600000 - Burden</v>
      </c>
    </row>
    <row r="172" spans="1:15" x14ac:dyDescent="0.25">
      <c r="A172">
        <v>2016</v>
      </c>
      <c r="B172">
        <v>3</v>
      </c>
      <c r="C172" t="s">
        <v>11</v>
      </c>
      <c r="D172" t="s">
        <v>43</v>
      </c>
      <c r="E172" t="s">
        <v>44</v>
      </c>
      <c r="F172" t="s">
        <v>46</v>
      </c>
      <c r="G172" t="s">
        <v>17</v>
      </c>
      <c r="H172">
        <v>0</v>
      </c>
      <c r="I172">
        <v>435.01</v>
      </c>
      <c r="J172">
        <v>0</v>
      </c>
      <c r="K172">
        <v>0</v>
      </c>
      <c r="L172" t="str">
        <f t="shared" si="8"/>
        <v>603713</v>
      </c>
      <c r="M172" t="str">
        <f t="shared" si="9"/>
        <v>603713 - NEXT GEN UNIFIED COMMS</v>
      </c>
      <c r="N172" t="str">
        <f t="shared" si="10"/>
        <v>600000</v>
      </c>
      <c r="O172" t="str">
        <f t="shared" si="11"/>
        <v>600000 - Burden</v>
      </c>
    </row>
    <row r="173" spans="1:15" x14ac:dyDescent="0.25">
      <c r="A173">
        <v>2016</v>
      </c>
      <c r="B173">
        <v>3</v>
      </c>
      <c r="C173" t="s">
        <v>11</v>
      </c>
      <c r="D173" t="s">
        <v>43</v>
      </c>
      <c r="E173" t="s">
        <v>44</v>
      </c>
      <c r="F173" t="s">
        <v>47</v>
      </c>
      <c r="G173" t="s">
        <v>48</v>
      </c>
      <c r="H173">
        <v>0</v>
      </c>
      <c r="I173">
        <v>884</v>
      </c>
      <c r="J173">
        <v>0</v>
      </c>
      <c r="K173">
        <v>0</v>
      </c>
      <c r="L173" t="str">
        <f t="shared" si="8"/>
        <v>603713</v>
      </c>
      <c r="M173" t="str">
        <f t="shared" si="9"/>
        <v>603713 - NEXT GEN UNIFIED COMMS</v>
      </c>
      <c r="N173" t="str">
        <f t="shared" si="10"/>
        <v>652800</v>
      </c>
      <c r="O173" t="str">
        <f t="shared" si="11"/>
        <v>652800 - Purch Mat'l (Other Mfg)</v>
      </c>
    </row>
    <row r="174" spans="1:15" x14ac:dyDescent="0.25">
      <c r="A174">
        <v>2016</v>
      </c>
      <c r="B174">
        <v>4</v>
      </c>
      <c r="C174" t="s">
        <v>11</v>
      </c>
      <c r="D174" t="s">
        <v>43</v>
      </c>
      <c r="E174" t="s">
        <v>44</v>
      </c>
      <c r="F174" t="s">
        <v>14</v>
      </c>
      <c r="G174" t="s">
        <v>15</v>
      </c>
      <c r="H174">
        <v>88.75</v>
      </c>
      <c r="I174">
        <v>5435.7</v>
      </c>
      <c r="J174">
        <v>0</v>
      </c>
      <c r="K174">
        <v>0</v>
      </c>
      <c r="L174" t="str">
        <f t="shared" si="8"/>
        <v>603713</v>
      </c>
      <c r="M174" t="str">
        <f t="shared" si="9"/>
        <v>603713 - NEXT GEN UNIFIED COMMS</v>
      </c>
      <c r="N174" t="str">
        <f t="shared" si="10"/>
        <v>600000</v>
      </c>
      <c r="O174" t="str">
        <f t="shared" si="11"/>
        <v>600000 - Wages &amp; Salaries - Mgmt</v>
      </c>
    </row>
    <row r="175" spans="1:15" x14ac:dyDescent="0.25">
      <c r="A175">
        <v>2016</v>
      </c>
      <c r="B175">
        <v>4</v>
      </c>
      <c r="C175" t="s">
        <v>11</v>
      </c>
      <c r="D175" t="s">
        <v>43</v>
      </c>
      <c r="E175" t="s">
        <v>44</v>
      </c>
      <c r="F175" t="s">
        <v>45</v>
      </c>
      <c r="G175" t="s">
        <v>17</v>
      </c>
      <c r="H175">
        <v>0</v>
      </c>
      <c r="I175">
        <v>4392.05</v>
      </c>
      <c r="J175">
        <v>0</v>
      </c>
      <c r="K175">
        <v>0</v>
      </c>
      <c r="L175" t="str">
        <f t="shared" si="8"/>
        <v>603713</v>
      </c>
      <c r="M175" t="str">
        <f t="shared" si="9"/>
        <v>603713 - NEXT GEN UNIFIED COMMS</v>
      </c>
      <c r="N175" t="str">
        <f t="shared" si="10"/>
        <v>600000</v>
      </c>
      <c r="O175" t="str">
        <f t="shared" si="11"/>
        <v>600000 - Burden</v>
      </c>
    </row>
    <row r="176" spans="1:15" x14ac:dyDescent="0.25">
      <c r="A176">
        <v>2016</v>
      </c>
      <c r="B176">
        <v>4</v>
      </c>
      <c r="C176" t="s">
        <v>11</v>
      </c>
      <c r="D176" t="s">
        <v>43</v>
      </c>
      <c r="E176" t="s">
        <v>44</v>
      </c>
      <c r="F176" t="s">
        <v>46</v>
      </c>
      <c r="G176" t="s">
        <v>17</v>
      </c>
      <c r="H176">
        <v>0</v>
      </c>
      <c r="I176">
        <v>2538.4699999999998</v>
      </c>
      <c r="J176">
        <v>0</v>
      </c>
      <c r="K176">
        <v>0</v>
      </c>
      <c r="L176" t="str">
        <f t="shared" si="8"/>
        <v>603713</v>
      </c>
      <c r="M176" t="str">
        <f t="shared" si="9"/>
        <v>603713 - NEXT GEN UNIFIED COMMS</v>
      </c>
      <c r="N176" t="str">
        <f t="shared" si="10"/>
        <v>600000</v>
      </c>
      <c r="O176" t="str">
        <f t="shared" si="11"/>
        <v>600000 - Burden</v>
      </c>
    </row>
    <row r="177" spans="1:15" x14ac:dyDescent="0.25">
      <c r="A177">
        <v>2016</v>
      </c>
      <c r="B177">
        <v>4</v>
      </c>
      <c r="C177" t="s">
        <v>11</v>
      </c>
      <c r="D177" t="s">
        <v>43</v>
      </c>
      <c r="E177" t="s">
        <v>44</v>
      </c>
      <c r="F177" t="s">
        <v>47</v>
      </c>
      <c r="G177" t="s">
        <v>48</v>
      </c>
      <c r="H177">
        <v>0</v>
      </c>
      <c r="I177">
        <v>19192.580000000002</v>
      </c>
      <c r="J177">
        <v>0</v>
      </c>
      <c r="K177">
        <v>0</v>
      </c>
      <c r="L177" t="str">
        <f t="shared" si="8"/>
        <v>603713</v>
      </c>
      <c r="M177" t="str">
        <f t="shared" si="9"/>
        <v>603713 - NEXT GEN UNIFIED COMMS</v>
      </c>
      <c r="N177" t="str">
        <f t="shared" si="10"/>
        <v>652800</v>
      </c>
      <c r="O177" t="str">
        <f t="shared" si="11"/>
        <v>652800 - Purch Mat'l (Other Mfg)</v>
      </c>
    </row>
    <row r="178" spans="1:15" x14ac:dyDescent="0.25">
      <c r="A178">
        <v>2016</v>
      </c>
      <c r="B178">
        <v>5</v>
      </c>
      <c r="C178" t="s">
        <v>11</v>
      </c>
      <c r="D178" t="s">
        <v>43</v>
      </c>
      <c r="E178" t="s">
        <v>44</v>
      </c>
      <c r="F178" t="s">
        <v>14</v>
      </c>
      <c r="G178" t="s">
        <v>15</v>
      </c>
      <c r="H178">
        <v>18.5</v>
      </c>
      <c r="I178">
        <v>1142.03</v>
      </c>
      <c r="J178">
        <v>0</v>
      </c>
      <c r="K178">
        <v>0</v>
      </c>
      <c r="L178" t="str">
        <f t="shared" si="8"/>
        <v>603713</v>
      </c>
      <c r="M178" t="str">
        <f t="shared" si="9"/>
        <v>603713 - NEXT GEN UNIFIED COMMS</v>
      </c>
      <c r="N178" t="str">
        <f t="shared" si="10"/>
        <v>600000</v>
      </c>
      <c r="O178" t="str">
        <f t="shared" si="11"/>
        <v>600000 - Wages &amp; Salaries - Mgmt</v>
      </c>
    </row>
    <row r="179" spans="1:15" x14ac:dyDescent="0.25">
      <c r="A179">
        <v>2016</v>
      </c>
      <c r="B179">
        <v>5</v>
      </c>
      <c r="C179" t="s">
        <v>11</v>
      </c>
      <c r="D179" t="s">
        <v>43</v>
      </c>
      <c r="E179" t="s">
        <v>44</v>
      </c>
      <c r="F179" t="s">
        <v>45</v>
      </c>
      <c r="G179" t="s">
        <v>17</v>
      </c>
      <c r="H179">
        <v>0</v>
      </c>
      <c r="I179">
        <v>922.76</v>
      </c>
      <c r="J179">
        <v>0</v>
      </c>
      <c r="K179">
        <v>0</v>
      </c>
      <c r="L179" t="str">
        <f t="shared" si="8"/>
        <v>603713</v>
      </c>
      <c r="M179" t="str">
        <f t="shared" si="9"/>
        <v>603713 - NEXT GEN UNIFIED COMMS</v>
      </c>
      <c r="N179" t="str">
        <f t="shared" si="10"/>
        <v>600000</v>
      </c>
      <c r="O179" t="str">
        <f t="shared" si="11"/>
        <v>600000 - Burden</v>
      </c>
    </row>
    <row r="180" spans="1:15" x14ac:dyDescent="0.25">
      <c r="A180">
        <v>2016</v>
      </c>
      <c r="B180">
        <v>5</v>
      </c>
      <c r="C180" t="s">
        <v>11</v>
      </c>
      <c r="D180" t="s">
        <v>43</v>
      </c>
      <c r="E180" t="s">
        <v>44</v>
      </c>
      <c r="F180" t="s">
        <v>46</v>
      </c>
      <c r="G180" t="s">
        <v>17</v>
      </c>
      <c r="H180">
        <v>0</v>
      </c>
      <c r="I180">
        <v>533.33000000000004</v>
      </c>
      <c r="J180">
        <v>0</v>
      </c>
      <c r="K180">
        <v>0</v>
      </c>
      <c r="L180" t="str">
        <f t="shared" si="8"/>
        <v>603713</v>
      </c>
      <c r="M180" t="str">
        <f t="shared" si="9"/>
        <v>603713 - NEXT GEN UNIFIED COMMS</v>
      </c>
      <c r="N180" t="str">
        <f t="shared" si="10"/>
        <v>600000</v>
      </c>
      <c r="O180" t="str">
        <f t="shared" si="11"/>
        <v>600000 - Burden</v>
      </c>
    </row>
    <row r="181" spans="1:15" x14ac:dyDescent="0.25">
      <c r="A181">
        <v>2016</v>
      </c>
      <c r="B181">
        <v>5</v>
      </c>
      <c r="C181" t="s">
        <v>11</v>
      </c>
      <c r="D181" t="s">
        <v>43</v>
      </c>
      <c r="E181" t="s">
        <v>44</v>
      </c>
      <c r="F181" t="s">
        <v>47</v>
      </c>
      <c r="G181" t="s">
        <v>48</v>
      </c>
      <c r="H181">
        <v>0</v>
      </c>
      <c r="I181">
        <v>11647.97</v>
      </c>
      <c r="J181">
        <v>0</v>
      </c>
      <c r="K181">
        <v>0</v>
      </c>
      <c r="L181" t="str">
        <f t="shared" si="8"/>
        <v>603713</v>
      </c>
      <c r="M181" t="str">
        <f t="shared" si="9"/>
        <v>603713 - NEXT GEN UNIFIED COMMS</v>
      </c>
      <c r="N181" t="str">
        <f t="shared" si="10"/>
        <v>652800</v>
      </c>
      <c r="O181" t="str">
        <f t="shared" si="11"/>
        <v>652800 - Purch Mat'l (Other Mfg)</v>
      </c>
    </row>
    <row r="182" spans="1:15" x14ac:dyDescent="0.25">
      <c r="A182">
        <v>2016</v>
      </c>
      <c r="B182">
        <v>6</v>
      </c>
      <c r="C182" t="s">
        <v>11</v>
      </c>
      <c r="D182" t="s">
        <v>43</v>
      </c>
      <c r="E182" t="s">
        <v>44</v>
      </c>
      <c r="F182" t="s">
        <v>14</v>
      </c>
      <c r="G182" t="s">
        <v>15</v>
      </c>
      <c r="H182">
        <v>40.75</v>
      </c>
      <c r="I182">
        <v>2515.5300000000002</v>
      </c>
      <c r="J182">
        <v>0</v>
      </c>
      <c r="K182">
        <v>0</v>
      </c>
      <c r="L182" t="str">
        <f t="shared" si="8"/>
        <v>603713</v>
      </c>
      <c r="M182" t="str">
        <f t="shared" si="9"/>
        <v>603713 - NEXT GEN UNIFIED COMMS</v>
      </c>
      <c r="N182" t="str">
        <f t="shared" si="10"/>
        <v>600000</v>
      </c>
      <c r="O182" t="str">
        <f t="shared" si="11"/>
        <v>600000 - Wages &amp; Salaries - Mgmt</v>
      </c>
    </row>
    <row r="183" spans="1:15" x14ac:dyDescent="0.25">
      <c r="A183">
        <v>2016</v>
      </c>
      <c r="B183">
        <v>6</v>
      </c>
      <c r="C183" t="s">
        <v>11</v>
      </c>
      <c r="D183" t="s">
        <v>43</v>
      </c>
      <c r="E183" t="s">
        <v>44</v>
      </c>
      <c r="F183" t="s">
        <v>45</v>
      </c>
      <c r="G183" t="s">
        <v>17</v>
      </c>
      <c r="H183">
        <v>0</v>
      </c>
      <c r="I183">
        <v>2032.55</v>
      </c>
      <c r="J183">
        <v>0</v>
      </c>
      <c r="K183">
        <v>0</v>
      </c>
      <c r="L183" t="str">
        <f t="shared" si="8"/>
        <v>603713</v>
      </c>
      <c r="M183" t="str">
        <f t="shared" si="9"/>
        <v>603713 - NEXT GEN UNIFIED COMMS</v>
      </c>
      <c r="N183" t="str">
        <f t="shared" si="10"/>
        <v>600000</v>
      </c>
      <c r="O183" t="str">
        <f t="shared" si="11"/>
        <v>600000 - Burden</v>
      </c>
    </row>
    <row r="184" spans="1:15" x14ac:dyDescent="0.25">
      <c r="A184">
        <v>2016</v>
      </c>
      <c r="B184">
        <v>6</v>
      </c>
      <c r="C184" t="s">
        <v>11</v>
      </c>
      <c r="D184" t="s">
        <v>43</v>
      </c>
      <c r="E184" t="s">
        <v>44</v>
      </c>
      <c r="F184" t="s">
        <v>46</v>
      </c>
      <c r="G184" t="s">
        <v>17</v>
      </c>
      <c r="H184">
        <v>0</v>
      </c>
      <c r="I184">
        <v>1174.75</v>
      </c>
      <c r="J184">
        <v>0</v>
      </c>
      <c r="K184">
        <v>0</v>
      </c>
      <c r="L184" t="str">
        <f t="shared" si="8"/>
        <v>603713</v>
      </c>
      <c r="M184" t="str">
        <f t="shared" si="9"/>
        <v>603713 - NEXT GEN UNIFIED COMMS</v>
      </c>
      <c r="N184" t="str">
        <f t="shared" si="10"/>
        <v>600000</v>
      </c>
      <c r="O184" t="str">
        <f t="shared" si="11"/>
        <v>600000 - Burden</v>
      </c>
    </row>
    <row r="185" spans="1:15" x14ac:dyDescent="0.25">
      <c r="A185">
        <v>2016</v>
      </c>
      <c r="B185">
        <v>6</v>
      </c>
      <c r="C185" t="s">
        <v>11</v>
      </c>
      <c r="D185" t="s">
        <v>43</v>
      </c>
      <c r="E185" t="s">
        <v>44</v>
      </c>
      <c r="F185" t="s">
        <v>49</v>
      </c>
      <c r="G185" t="s">
        <v>50</v>
      </c>
      <c r="H185">
        <v>114</v>
      </c>
      <c r="I185">
        <v>1710</v>
      </c>
      <c r="J185">
        <v>0</v>
      </c>
      <c r="K185">
        <v>0</v>
      </c>
      <c r="L185" t="str">
        <f t="shared" si="8"/>
        <v>603713</v>
      </c>
      <c r="M185" t="str">
        <f t="shared" si="9"/>
        <v>603713 - NEXT GEN UNIFIED COMMS</v>
      </c>
      <c r="N185" t="str">
        <f t="shared" si="10"/>
        <v>600100</v>
      </c>
      <c r="O185" t="str">
        <f t="shared" si="11"/>
        <v>600100 - Wages &amp; Salary Part-Time</v>
      </c>
    </row>
    <row r="186" spans="1:15" x14ac:dyDescent="0.25">
      <c r="A186">
        <v>2016</v>
      </c>
      <c r="B186">
        <v>6</v>
      </c>
      <c r="C186" t="s">
        <v>11</v>
      </c>
      <c r="D186" t="s">
        <v>43</v>
      </c>
      <c r="E186" t="s">
        <v>44</v>
      </c>
      <c r="F186" t="s">
        <v>47</v>
      </c>
      <c r="G186" t="s">
        <v>48</v>
      </c>
      <c r="H186">
        <v>0</v>
      </c>
      <c r="I186">
        <v>0</v>
      </c>
      <c r="J186">
        <v>0</v>
      </c>
      <c r="K186">
        <v>0</v>
      </c>
      <c r="L186" t="str">
        <f t="shared" si="8"/>
        <v>603713</v>
      </c>
      <c r="M186" t="str">
        <f t="shared" si="9"/>
        <v>603713 - NEXT GEN UNIFIED COMMS</v>
      </c>
      <c r="N186" t="str">
        <f t="shared" si="10"/>
        <v>652800</v>
      </c>
      <c r="O186" t="str">
        <f t="shared" si="11"/>
        <v>652800 - Purch Mat'l (Other Mfg)</v>
      </c>
    </row>
    <row r="187" spans="1:15" x14ac:dyDescent="0.25">
      <c r="A187">
        <v>2016</v>
      </c>
      <c r="B187">
        <v>7</v>
      </c>
      <c r="C187" t="s">
        <v>11</v>
      </c>
      <c r="D187" t="s">
        <v>43</v>
      </c>
      <c r="E187" t="s">
        <v>44</v>
      </c>
      <c r="F187" t="s">
        <v>14</v>
      </c>
      <c r="G187" t="s">
        <v>15</v>
      </c>
      <c r="H187">
        <v>105.5</v>
      </c>
      <c r="I187">
        <v>6512.61</v>
      </c>
      <c r="J187">
        <v>0</v>
      </c>
      <c r="K187">
        <v>0</v>
      </c>
      <c r="L187" t="str">
        <f t="shared" si="8"/>
        <v>603713</v>
      </c>
      <c r="M187" t="str">
        <f t="shared" si="9"/>
        <v>603713 - NEXT GEN UNIFIED COMMS</v>
      </c>
      <c r="N187" t="str">
        <f t="shared" si="10"/>
        <v>600000</v>
      </c>
      <c r="O187" t="str">
        <f t="shared" si="11"/>
        <v>600000 - Wages &amp; Salaries - Mgmt</v>
      </c>
    </row>
    <row r="188" spans="1:15" x14ac:dyDescent="0.25">
      <c r="A188">
        <v>2016</v>
      </c>
      <c r="B188">
        <v>7</v>
      </c>
      <c r="C188" t="s">
        <v>11</v>
      </c>
      <c r="D188" t="s">
        <v>43</v>
      </c>
      <c r="E188" t="s">
        <v>44</v>
      </c>
      <c r="F188" t="s">
        <v>45</v>
      </c>
      <c r="G188" t="s">
        <v>17</v>
      </c>
      <c r="H188">
        <v>0</v>
      </c>
      <c r="I188">
        <v>5262.19</v>
      </c>
      <c r="J188">
        <v>0</v>
      </c>
      <c r="K188">
        <v>0</v>
      </c>
      <c r="L188" t="str">
        <f t="shared" si="8"/>
        <v>603713</v>
      </c>
      <c r="M188" t="str">
        <f t="shared" si="9"/>
        <v>603713 - NEXT GEN UNIFIED COMMS</v>
      </c>
      <c r="N188" t="str">
        <f t="shared" si="10"/>
        <v>600000</v>
      </c>
      <c r="O188" t="str">
        <f t="shared" si="11"/>
        <v>600000 - Burden</v>
      </c>
    </row>
    <row r="189" spans="1:15" x14ac:dyDescent="0.25">
      <c r="A189">
        <v>2016</v>
      </c>
      <c r="B189">
        <v>7</v>
      </c>
      <c r="C189" t="s">
        <v>11</v>
      </c>
      <c r="D189" t="s">
        <v>43</v>
      </c>
      <c r="E189" t="s">
        <v>44</v>
      </c>
      <c r="F189" t="s">
        <v>46</v>
      </c>
      <c r="G189" t="s">
        <v>17</v>
      </c>
      <c r="H189">
        <v>0</v>
      </c>
      <c r="I189">
        <v>3041.39</v>
      </c>
      <c r="J189">
        <v>0</v>
      </c>
      <c r="K189">
        <v>0</v>
      </c>
      <c r="L189" t="str">
        <f t="shared" si="8"/>
        <v>603713</v>
      </c>
      <c r="M189" t="str">
        <f t="shared" si="9"/>
        <v>603713 - NEXT GEN UNIFIED COMMS</v>
      </c>
      <c r="N189" t="str">
        <f t="shared" si="10"/>
        <v>600000</v>
      </c>
      <c r="O189" t="str">
        <f t="shared" si="11"/>
        <v>600000 - Burden</v>
      </c>
    </row>
    <row r="190" spans="1:15" x14ac:dyDescent="0.25">
      <c r="A190">
        <v>2016</v>
      </c>
      <c r="B190">
        <v>7</v>
      </c>
      <c r="C190" t="s">
        <v>11</v>
      </c>
      <c r="D190" t="s">
        <v>43</v>
      </c>
      <c r="E190" t="s">
        <v>44</v>
      </c>
      <c r="F190" t="s">
        <v>49</v>
      </c>
      <c r="G190" t="s">
        <v>50</v>
      </c>
      <c r="H190">
        <v>200</v>
      </c>
      <c r="I190">
        <v>3000</v>
      </c>
      <c r="J190">
        <v>0</v>
      </c>
      <c r="K190">
        <v>0</v>
      </c>
      <c r="L190" t="str">
        <f t="shared" si="8"/>
        <v>603713</v>
      </c>
      <c r="M190" t="str">
        <f t="shared" si="9"/>
        <v>603713 - NEXT GEN UNIFIED COMMS</v>
      </c>
      <c r="N190" t="str">
        <f t="shared" si="10"/>
        <v>600100</v>
      </c>
      <c r="O190" t="str">
        <f t="shared" si="11"/>
        <v>600100 - Wages &amp; Salary Part-Time</v>
      </c>
    </row>
    <row r="191" spans="1:15" x14ac:dyDescent="0.25">
      <c r="A191">
        <v>2016</v>
      </c>
      <c r="B191">
        <v>7</v>
      </c>
      <c r="C191" t="s">
        <v>11</v>
      </c>
      <c r="D191" t="s">
        <v>43</v>
      </c>
      <c r="E191" t="s">
        <v>44</v>
      </c>
      <c r="F191" t="s">
        <v>51</v>
      </c>
      <c r="G191" t="s">
        <v>17</v>
      </c>
      <c r="H191">
        <v>0</v>
      </c>
      <c r="I191">
        <v>3805.68</v>
      </c>
      <c r="J191">
        <v>0</v>
      </c>
      <c r="K191">
        <v>0</v>
      </c>
      <c r="L191" t="str">
        <f t="shared" si="8"/>
        <v>603713</v>
      </c>
      <c r="M191" t="str">
        <f t="shared" si="9"/>
        <v>603713 - NEXT GEN UNIFIED COMMS</v>
      </c>
      <c r="N191" t="str">
        <f t="shared" si="10"/>
        <v>600100</v>
      </c>
      <c r="O191" t="str">
        <f t="shared" si="11"/>
        <v>600100 - Burden</v>
      </c>
    </row>
    <row r="192" spans="1:15" x14ac:dyDescent="0.25">
      <c r="A192">
        <v>2016</v>
      </c>
      <c r="B192">
        <v>7</v>
      </c>
      <c r="C192" t="s">
        <v>11</v>
      </c>
      <c r="D192" t="s">
        <v>43</v>
      </c>
      <c r="E192" t="s">
        <v>44</v>
      </c>
      <c r="F192" t="s">
        <v>47</v>
      </c>
      <c r="G192" t="s">
        <v>48</v>
      </c>
      <c r="H192">
        <v>0</v>
      </c>
      <c r="I192">
        <v>0</v>
      </c>
      <c r="J192">
        <v>0</v>
      </c>
      <c r="K192">
        <v>0</v>
      </c>
      <c r="L192" t="str">
        <f t="shared" si="8"/>
        <v>603713</v>
      </c>
      <c r="M192" t="str">
        <f t="shared" si="9"/>
        <v>603713 - NEXT GEN UNIFIED COMMS</v>
      </c>
      <c r="N192" t="str">
        <f t="shared" si="10"/>
        <v>652800</v>
      </c>
      <c r="O192" t="str">
        <f t="shared" si="11"/>
        <v>652800 - Purch Mat'l (Other Mfg)</v>
      </c>
    </row>
    <row r="193" spans="1:15" x14ac:dyDescent="0.25">
      <c r="A193">
        <v>2016</v>
      </c>
      <c r="B193">
        <v>8</v>
      </c>
      <c r="C193" t="s">
        <v>11</v>
      </c>
      <c r="D193" t="s">
        <v>43</v>
      </c>
      <c r="E193" t="s">
        <v>44</v>
      </c>
      <c r="F193" t="s">
        <v>14</v>
      </c>
      <c r="G193" t="s">
        <v>15</v>
      </c>
      <c r="H193">
        <v>82.25</v>
      </c>
      <c r="I193">
        <v>5077.3599999999997</v>
      </c>
      <c r="J193">
        <v>0</v>
      </c>
      <c r="K193">
        <v>0</v>
      </c>
      <c r="L193" t="str">
        <f t="shared" si="8"/>
        <v>603713</v>
      </c>
      <c r="M193" t="str">
        <f t="shared" si="9"/>
        <v>603713 - NEXT GEN UNIFIED COMMS</v>
      </c>
      <c r="N193" t="str">
        <f t="shared" si="10"/>
        <v>600000</v>
      </c>
      <c r="O193" t="str">
        <f t="shared" si="11"/>
        <v>600000 - Wages &amp; Salaries - Mgmt</v>
      </c>
    </row>
    <row r="194" spans="1:15" x14ac:dyDescent="0.25">
      <c r="A194">
        <v>2016</v>
      </c>
      <c r="B194">
        <v>8</v>
      </c>
      <c r="C194" t="s">
        <v>11</v>
      </c>
      <c r="D194" t="s">
        <v>43</v>
      </c>
      <c r="E194" t="s">
        <v>44</v>
      </c>
      <c r="F194" t="s">
        <v>45</v>
      </c>
      <c r="G194" t="s">
        <v>17</v>
      </c>
      <c r="H194">
        <v>0</v>
      </c>
      <c r="I194">
        <v>4102.5</v>
      </c>
      <c r="J194">
        <v>0</v>
      </c>
      <c r="K194">
        <v>0</v>
      </c>
      <c r="L194" t="str">
        <f t="shared" si="8"/>
        <v>603713</v>
      </c>
      <c r="M194" t="str">
        <f t="shared" si="9"/>
        <v>603713 - NEXT GEN UNIFIED COMMS</v>
      </c>
      <c r="N194" t="str">
        <f t="shared" si="10"/>
        <v>600000</v>
      </c>
      <c r="O194" t="str">
        <f t="shared" si="11"/>
        <v>600000 - Burden</v>
      </c>
    </row>
    <row r="195" spans="1:15" x14ac:dyDescent="0.25">
      <c r="A195">
        <v>2016</v>
      </c>
      <c r="B195">
        <v>8</v>
      </c>
      <c r="C195" t="s">
        <v>11</v>
      </c>
      <c r="D195" t="s">
        <v>43</v>
      </c>
      <c r="E195" t="s">
        <v>44</v>
      </c>
      <c r="F195" t="s">
        <v>46</v>
      </c>
      <c r="G195" t="s">
        <v>17</v>
      </c>
      <c r="H195">
        <v>0</v>
      </c>
      <c r="I195">
        <v>2371.12</v>
      </c>
      <c r="J195">
        <v>0</v>
      </c>
      <c r="K195">
        <v>0</v>
      </c>
      <c r="L195" t="str">
        <f t="shared" ref="L195:L234" si="12">RIGHT(D195,6)</f>
        <v>603713</v>
      </c>
      <c r="M195" t="str">
        <f t="shared" ref="M195:M234" si="13">CONCATENATE(L195," - ",E195)</f>
        <v>603713 - NEXT GEN UNIFIED COMMS</v>
      </c>
      <c r="N195" t="str">
        <f t="shared" ref="N195:N234" si="14">LEFT(F195,6)</f>
        <v>600000</v>
      </c>
      <c r="O195" t="str">
        <f t="shared" ref="O195:O234" si="15">CONCATENATE(N195," - ",G195)</f>
        <v>600000 - Burden</v>
      </c>
    </row>
    <row r="196" spans="1:15" x14ac:dyDescent="0.25">
      <c r="A196">
        <v>2016</v>
      </c>
      <c r="B196">
        <v>8</v>
      </c>
      <c r="C196" t="s">
        <v>11</v>
      </c>
      <c r="D196" t="s">
        <v>43</v>
      </c>
      <c r="E196" t="s">
        <v>44</v>
      </c>
      <c r="F196" t="s">
        <v>49</v>
      </c>
      <c r="G196" t="s">
        <v>50</v>
      </c>
      <c r="H196">
        <v>80</v>
      </c>
      <c r="I196">
        <v>1200</v>
      </c>
      <c r="J196">
        <v>0</v>
      </c>
      <c r="K196">
        <v>0</v>
      </c>
      <c r="L196" t="str">
        <f t="shared" si="12"/>
        <v>603713</v>
      </c>
      <c r="M196" t="str">
        <f t="shared" si="13"/>
        <v>603713 - NEXT GEN UNIFIED COMMS</v>
      </c>
      <c r="N196" t="str">
        <f t="shared" si="14"/>
        <v>600100</v>
      </c>
      <c r="O196" t="str">
        <f t="shared" si="15"/>
        <v>600100 - Wages &amp; Salary Part-Time</v>
      </c>
    </row>
    <row r="197" spans="1:15" x14ac:dyDescent="0.25">
      <c r="A197">
        <v>2016</v>
      </c>
      <c r="B197">
        <v>8</v>
      </c>
      <c r="C197" t="s">
        <v>11</v>
      </c>
      <c r="D197" t="s">
        <v>43</v>
      </c>
      <c r="E197" t="s">
        <v>44</v>
      </c>
      <c r="F197" t="s">
        <v>51</v>
      </c>
      <c r="G197" t="s">
        <v>17</v>
      </c>
      <c r="H197">
        <v>0</v>
      </c>
      <c r="I197">
        <v>969.6</v>
      </c>
      <c r="J197">
        <v>0</v>
      </c>
      <c r="K197">
        <v>0</v>
      </c>
      <c r="L197" t="str">
        <f t="shared" si="12"/>
        <v>603713</v>
      </c>
      <c r="M197" t="str">
        <f t="shared" si="13"/>
        <v>603713 - NEXT GEN UNIFIED COMMS</v>
      </c>
      <c r="N197" t="str">
        <f t="shared" si="14"/>
        <v>600100</v>
      </c>
      <c r="O197" t="str">
        <f t="shared" si="15"/>
        <v>600100 - Burden</v>
      </c>
    </row>
    <row r="198" spans="1:15" x14ac:dyDescent="0.25">
      <c r="A198">
        <v>2016</v>
      </c>
      <c r="B198">
        <v>8</v>
      </c>
      <c r="C198" t="s">
        <v>11</v>
      </c>
      <c r="D198" t="s">
        <v>43</v>
      </c>
      <c r="E198" t="s">
        <v>44</v>
      </c>
      <c r="F198" t="s">
        <v>52</v>
      </c>
      <c r="G198" t="s">
        <v>53</v>
      </c>
      <c r="H198">
        <v>0</v>
      </c>
      <c r="I198">
        <v>105.59</v>
      </c>
      <c r="J198">
        <v>0</v>
      </c>
      <c r="K198">
        <v>0</v>
      </c>
      <c r="L198" t="str">
        <f t="shared" si="12"/>
        <v>603713</v>
      </c>
      <c r="M198" t="str">
        <f t="shared" si="13"/>
        <v>603713 - NEXT GEN UNIFIED COMMS</v>
      </c>
      <c r="N198" t="str">
        <f t="shared" si="14"/>
        <v>610023</v>
      </c>
      <c r="O198" t="str">
        <f t="shared" si="15"/>
        <v>610023 - Unallowable Exp - Other</v>
      </c>
    </row>
    <row r="199" spans="1:15" x14ac:dyDescent="0.25">
      <c r="A199">
        <v>2016</v>
      </c>
      <c r="B199">
        <v>8</v>
      </c>
      <c r="C199" t="s">
        <v>11</v>
      </c>
      <c r="D199" t="s">
        <v>43</v>
      </c>
      <c r="E199" t="s">
        <v>44</v>
      </c>
      <c r="F199" t="s">
        <v>27</v>
      </c>
      <c r="G199" t="s">
        <v>28</v>
      </c>
      <c r="H199">
        <v>0</v>
      </c>
      <c r="I199">
        <v>182.52</v>
      </c>
      <c r="J199">
        <v>0</v>
      </c>
      <c r="K199">
        <v>0</v>
      </c>
      <c r="L199" t="str">
        <f t="shared" si="12"/>
        <v>603713</v>
      </c>
      <c r="M199" t="str">
        <f t="shared" si="13"/>
        <v>603713 - NEXT GEN UNIFIED COMMS</v>
      </c>
      <c r="N199" t="str">
        <f t="shared" si="14"/>
        <v>634400</v>
      </c>
      <c r="O199" t="str">
        <f t="shared" si="15"/>
        <v>634400 - ProCard Purchases-Othr</v>
      </c>
    </row>
    <row r="200" spans="1:15" x14ac:dyDescent="0.25">
      <c r="A200">
        <v>2016</v>
      </c>
      <c r="B200">
        <v>8</v>
      </c>
      <c r="C200" t="s">
        <v>11</v>
      </c>
      <c r="D200" t="s">
        <v>43</v>
      </c>
      <c r="E200" t="s">
        <v>44</v>
      </c>
      <c r="F200" t="s">
        <v>47</v>
      </c>
      <c r="G200" t="s">
        <v>48</v>
      </c>
      <c r="H200">
        <v>0</v>
      </c>
      <c r="I200">
        <v>1455.7</v>
      </c>
      <c r="J200">
        <v>0</v>
      </c>
      <c r="K200">
        <v>0</v>
      </c>
      <c r="L200" t="str">
        <f t="shared" si="12"/>
        <v>603713</v>
      </c>
      <c r="M200" t="str">
        <f t="shared" si="13"/>
        <v>603713 - NEXT GEN UNIFIED COMMS</v>
      </c>
      <c r="N200" t="str">
        <f t="shared" si="14"/>
        <v>652800</v>
      </c>
      <c r="O200" t="str">
        <f t="shared" si="15"/>
        <v>652800 - Purch Mat'l (Other Mfg)</v>
      </c>
    </row>
    <row r="201" spans="1:15" x14ac:dyDescent="0.25">
      <c r="A201">
        <v>2016</v>
      </c>
      <c r="B201">
        <v>9</v>
      </c>
      <c r="C201" t="s">
        <v>11</v>
      </c>
      <c r="D201" t="s">
        <v>43</v>
      </c>
      <c r="E201" t="s">
        <v>44</v>
      </c>
      <c r="F201" t="s">
        <v>14</v>
      </c>
      <c r="G201" t="s">
        <v>15</v>
      </c>
      <c r="H201">
        <v>31.25</v>
      </c>
      <c r="I201">
        <v>1948.9</v>
      </c>
      <c r="J201">
        <v>0</v>
      </c>
      <c r="K201">
        <v>0</v>
      </c>
      <c r="L201" t="str">
        <f t="shared" si="12"/>
        <v>603713</v>
      </c>
      <c r="M201" t="str">
        <f t="shared" si="13"/>
        <v>603713 - NEXT GEN UNIFIED COMMS</v>
      </c>
      <c r="N201" t="str">
        <f t="shared" si="14"/>
        <v>600000</v>
      </c>
      <c r="O201" t="str">
        <f t="shared" si="15"/>
        <v>600000 - Wages &amp; Salaries - Mgmt</v>
      </c>
    </row>
    <row r="202" spans="1:15" x14ac:dyDescent="0.25">
      <c r="A202">
        <v>2016</v>
      </c>
      <c r="B202">
        <v>9</v>
      </c>
      <c r="C202" t="s">
        <v>11</v>
      </c>
      <c r="D202" t="s">
        <v>43</v>
      </c>
      <c r="E202" t="s">
        <v>44</v>
      </c>
      <c r="F202" t="s">
        <v>45</v>
      </c>
      <c r="G202" t="s">
        <v>17</v>
      </c>
      <c r="H202">
        <v>0</v>
      </c>
      <c r="I202">
        <v>1574.71</v>
      </c>
      <c r="J202">
        <v>0</v>
      </c>
      <c r="K202">
        <v>0</v>
      </c>
      <c r="L202" t="str">
        <f t="shared" si="12"/>
        <v>603713</v>
      </c>
      <c r="M202" t="str">
        <f t="shared" si="13"/>
        <v>603713 - NEXT GEN UNIFIED COMMS</v>
      </c>
      <c r="N202" t="str">
        <f t="shared" si="14"/>
        <v>600000</v>
      </c>
      <c r="O202" t="str">
        <f t="shared" si="15"/>
        <v>600000 - Burden</v>
      </c>
    </row>
    <row r="203" spans="1:15" x14ac:dyDescent="0.25">
      <c r="A203">
        <v>2016</v>
      </c>
      <c r="B203">
        <v>9</v>
      </c>
      <c r="C203" t="s">
        <v>11</v>
      </c>
      <c r="D203" t="s">
        <v>43</v>
      </c>
      <c r="E203" t="s">
        <v>44</v>
      </c>
      <c r="F203" t="s">
        <v>46</v>
      </c>
      <c r="G203" t="s">
        <v>17</v>
      </c>
      <c r="H203">
        <v>0</v>
      </c>
      <c r="I203">
        <v>910.14</v>
      </c>
      <c r="J203">
        <v>0</v>
      </c>
      <c r="K203">
        <v>0</v>
      </c>
      <c r="L203" t="str">
        <f t="shared" si="12"/>
        <v>603713</v>
      </c>
      <c r="M203" t="str">
        <f t="shared" si="13"/>
        <v>603713 - NEXT GEN UNIFIED COMMS</v>
      </c>
      <c r="N203" t="str">
        <f t="shared" si="14"/>
        <v>600000</v>
      </c>
      <c r="O203" t="str">
        <f t="shared" si="15"/>
        <v>600000 - Burden</v>
      </c>
    </row>
    <row r="204" spans="1:15" x14ac:dyDescent="0.25">
      <c r="A204">
        <v>2016</v>
      </c>
      <c r="B204">
        <v>9</v>
      </c>
      <c r="C204" t="s">
        <v>11</v>
      </c>
      <c r="D204" t="s">
        <v>43</v>
      </c>
      <c r="E204" t="s">
        <v>44</v>
      </c>
      <c r="F204" t="s">
        <v>49</v>
      </c>
      <c r="G204" t="s">
        <v>50</v>
      </c>
      <c r="H204">
        <v>0</v>
      </c>
      <c r="I204">
        <v>0</v>
      </c>
      <c r="J204">
        <v>0</v>
      </c>
      <c r="K204">
        <v>0</v>
      </c>
      <c r="L204" t="str">
        <f t="shared" si="12"/>
        <v>603713</v>
      </c>
      <c r="M204" t="str">
        <f t="shared" si="13"/>
        <v>603713 - NEXT GEN UNIFIED COMMS</v>
      </c>
      <c r="N204" t="str">
        <f t="shared" si="14"/>
        <v>600100</v>
      </c>
      <c r="O204" t="str">
        <f t="shared" si="15"/>
        <v>600100 - Wages &amp; Salary Part-Time</v>
      </c>
    </row>
    <row r="205" spans="1:15" x14ac:dyDescent="0.25">
      <c r="A205">
        <v>2016</v>
      </c>
      <c r="B205">
        <v>9</v>
      </c>
      <c r="C205" t="s">
        <v>11</v>
      </c>
      <c r="D205" t="s">
        <v>43</v>
      </c>
      <c r="E205" t="s">
        <v>44</v>
      </c>
      <c r="F205" t="s">
        <v>51</v>
      </c>
      <c r="G205" t="s">
        <v>17</v>
      </c>
      <c r="H205">
        <v>0</v>
      </c>
      <c r="I205">
        <v>0</v>
      </c>
      <c r="J205">
        <v>0</v>
      </c>
      <c r="K205">
        <v>0</v>
      </c>
      <c r="L205" t="str">
        <f t="shared" si="12"/>
        <v>603713</v>
      </c>
      <c r="M205" t="str">
        <f t="shared" si="13"/>
        <v>603713 - NEXT GEN UNIFIED COMMS</v>
      </c>
      <c r="N205" t="str">
        <f t="shared" si="14"/>
        <v>600100</v>
      </c>
      <c r="O205" t="str">
        <f t="shared" si="15"/>
        <v>600100 - Burden</v>
      </c>
    </row>
    <row r="206" spans="1:15" x14ac:dyDescent="0.25">
      <c r="A206">
        <v>2016</v>
      </c>
      <c r="B206">
        <v>9</v>
      </c>
      <c r="C206" t="s">
        <v>11</v>
      </c>
      <c r="D206" t="s">
        <v>43</v>
      </c>
      <c r="E206" t="s">
        <v>44</v>
      </c>
      <c r="F206" t="s">
        <v>52</v>
      </c>
      <c r="G206" t="s">
        <v>53</v>
      </c>
      <c r="H206">
        <v>0</v>
      </c>
      <c r="I206">
        <v>0</v>
      </c>
      <c r="J206">
        <v>0</v>
      </c>
      <c r="K206">
        <v>0</v>
      </c>
      <c r="L206" t="str">
        <f t="shared" si="12"/>
        <v>603713</v>
      </c>
      <c r="M206" t="str">
        <f t="shared" si="13"/>
        <v>603713 - NEXT GEN UNIFIED COMMS</v>
      </c>
      <c r="N206" t="str">
        <f t="shared" si="14"/>
        <v>610023</v>
      </c>
      <c r="O206" t="str">
        <f t="shared" si="15"/>
        <v>610023 - Unallowable Exp - Other</v>
      </c>
    </row>
    <row r="207" spans="1:15" x14ac:dyDescent="0.25">
      <c r="A207">
        <v>2016</v>
      </c>
      <c r="B207">
        <v>9</v>
      </c>
      <c r="C207" t="s">
        <v>11</v>
      </c>
      <c r="D207" t="s">
        <v>43</v>
      </c>
      <c r="E207" t="s">
        <v>44</v>
      </c>
      <c r="F207" t="s">
        <v>27</v>
      </c>
      <c r="G207" t="s">
        <v>28</v>
      </c>
      <c r="H207">
        <v>0</v>
      </c>
      <c r="I207">
        <v>0</v>
      </c>
      <c r="J207">
        <v>0</v>
      </c>
      <c r="K207">
        <v>0</v>
      </c>
      <c r="L207" t="str">
        <f t="shared" si="12"/>
        <v>603713</v>
      </c>
      <c r="M207" t="str">
        <f t="shared" si="13"/>
        <v>603713 - NEXT GEN UNIFIED COMMS</v>
      </c>
      <c r="N207" t="str">
        <f t="shared" si="14"/>
        <v>634400</v>
      </c>
      <c r="O207" t="str">
        <f t="shared" si="15"/>
        <v>634400 - ProCard Purchases-Othr</v>
      </c>
    </row>
    <row r="208" spans="1:15" x14ac:dyDescent="0.25">
      <c r="A208">
        <v>2016</v>
      </c>
      <c r="B208">
        <v>9</v>
      </c>
      <c r="C208" t="s">
        <v>11</v>
      </c>
      <c r="D208" t="s">
        <v>43</v>
      </c>
      <c r="E208" t="s">
        <v>44</v>
      </c>
      <c r="F208" t="s">
        <v>47</v>
      </c>
      <c r="G208" t="s">
        <v>48</v>
      </c>
      <c r="H208">
        <v>0</v>
      </c>
      <c r="I208">
        <v>0</v>
      </c>
      <c r="J208">
        <v>0</v>
      </c>
      <c r="K208">
        <v>0</v>
      </c>
      <c r="L208" t="str">
        <f t="shared" si="12"/>
        <v>603713</v>
      </c>
      <c r="M208" t="str">
        <f t="shared" si="13"/>
        <v>603713 - NEXT GEN UNIFIED COMMS</v>
      </c>
      <c r="N208" t="str">
        <f t="shared" si="14"/>
        <v>652800</v>
      </c>
      <c r="O208" t="str">
        <f t="shared" si="15"/>
        <v>652800 - Purch Mat'l (Other Mfg)</v>
      </c>
    </row>
    <row r="209" spans="1:15" x14ac:dyDescent="0.25">
      <c r="A209">
        <v>2016</v>
      </c>
      <c r="B209">
        <v>10</v>
      </c>
      <c r="C209" t="s">
        <v>11</v>
      </c>
      <c r="D209" t="s">
        <v>43</v>
      </c>
      <c r="E209" t="s">
        <v>44</v>
      </c>
      <c r="F209" t="s">
        <v>14</v>
      </c>
      <c r="G209" t="s">
        <v>15</v>
      </c>
      <c r="H209">
        <v>12.5</v>
      </c>
      <c r="I209">
        <v>688.36</v>
      </c>
      <c r="J209">
        <v>0</v>
      </c>
      <c r="K209">
        <v>0</v>
      </c>
      <c r="L209" t="str">
        <f t="shared" si="12"/>
        <v>603713</v>
      </c>
      <c r="M209" t="str">
        <f t="shared" si="13"/>
        <v>603713 - NEXT GEN UNIFIED COMMS</v>
      </c>
      <c r="N209" t="str">
        <f t="shared" si="14"/>
        <v>600000</v>
      </c>
      <c r="O209" t="str">
        <f t="shared" si="15"/>
        <v>600000 - Wages &amp; Salaries - Mgmt</v>
      </c>
    </row>
    <row r="210" spans="1:15" x14ac:dyDescent="0.25">
      <c r="A210">
        <v>2016</v>
      </c>
      <c r="B210">
        <v>10</v>
      </c>
      <c r="C210" t="s">
        <v>11</v>
      </c>
      <c r="D210" t="s">
        <v>43</v>
      </c>
      <c r="E210" t="s">
        <v>44</v>
      </c>
      <c r="F210" t="s">
        <v>45</v>
      </c>
      <c r="G210" t="s">
        <v>17</v>
      </c>
      <c r="H210">
        <v>0</v>
      </c>
      <c r="I210">
        <v>556.20000000000005</v>
      </c>
      <c r="J210">
        <v>0</v>
      </c>
      <c r="K210">
        <v>0</v>
      </c>
      <c r="L210" t="str">
        <f t="shared" si="12"/>
        <v>603713</v>
      </c>
      <c r="M210" t="str">
        <f t="shared" si="13"/>
        <v>603713 - NEXT GEN UNIFIED COMMS</v>
      </c>
      <c r="N210" t="str">
        <f t="shared" si="14"/>
        <v>600000</v>
      </c>
      <c r="O210" t="str">
        <f t="shared" si="15"/>
        <v>600000 - Burden</v>
      </c>
    </row>
    <row r="211" spans="1:15" x14ac:dyDescent="0.25">
      <c r="A211">
        <v>2016</v>
      </c>
      <c r="B211">
        <v>10</v>
      </c>
      <c r="C211" t="s">
        <v>11</v>
      </c>
      <c r="D211" t="s">
        <v>43</v>
      </c>
      <c r="E211" t="s">
        <v>44</v>
      </c>
      <c r="F211" t="s">
        <v>46</v>
      </c>
      <c r="G211" t="s">
        <v>17</v>
      </c>
      <c r="H211">
        <v>0</v>
      </c>
      <c r="I211">
        <v>321.45999999999998</v>
      </c>
      <c r="J211">
        <v>0</v>
      </c>
      <c r="K211">
        <v>0</v>
      </c>
      <c r="L211" t="str">
        <f t="shared" si="12"/>
        <v>603713</v>
      </c>
      <c r="M211" t="str">
        <f t="shared" si="13"/>
        <v>603713 - NEXT GEN UNIFIED COMMS</v>
      </c>
      <c r="N211" t="str">
        <f t="shared" si="14"/>
        <v>600000</v>
      </c>
      <c r="O211" t="str">
        <f t="shared" si="15"/>
        <v>600000 - Burden</v>
      </c>
    </row>
    <row r="212" spans="1:15" x14ac:dyDescent="0.25">
      <c r="A212">
        <v>2016</v>
      </c>
      <c r="B212">
        <v>10</v>
      </c>
      <c r="C212" t="s">
        <v>11</v>
      </c>
      <c r="D212" t="s">
        <v>43</v>
      </c>
      <c r="E212" t="s">
        <v>44</v>
      </c>
      <c r="F212" t="s">
        <v>49</v>
      </c>
      <c r="G212" t="s">
        <v>50</v>
      </c>
      <c r="H212">
        <v>0</v>
      </c>
      <c r="I212">
        <v>0</v>
      </c>
      <c r="J212">
        <v>0</v>
      </c>
      <c r="K212">
        <v>0</v>
      </c>
      <c r="L212" t="str">
        <f t="shared" si="12"/>
        <v>603713</v>
      </c>
      <c r="M212" t="str">
        <f t="shared" si="13"/>
        <v>603713 - NEXT GEN UNIFIED COMMS</v>
      </c>
      <c r="N212" t="str">
        <f t="shared" si="14"/>
        <v>600100</v>
      </c>
      <c r="O212" t="str">
        <f t="shared" si="15"/>
        <v>600100 - Wages &amp; Salary Part-Time</v>
      </c>
    </row>
    <row r="213" spans="1:15" x14ac:dyDescent="0.25">
      <c r="A213">
        <v>2016</v>
      </c>
      <c r="B213">
        <v>10</v>
      </c>
      <c r="C213" t="s">
        <v>11</v>
      </c>
      <c r="D213" t="s">
        <v>43</v>
      </c>
      <c r="E213" t="s">
        <v>44</v>
      </c>
      <c r="F213" t="s">
        <v>51</v>
      </c>
      <c r="G213" t="s">
        <v>17</v>
      </c>
      <c r="H213">
        <v>0</v>
      </c>
      <c r="I213">
        <v>0</v>
      </c>
      <c r="J213">
        <v>0</v>
      </c>
      <c r="K213">
        <v>0</v>
      </c>
      <c r="L213" t="str">
        <f t="shared" si="12"/>
        <v>603713</v>
      </c>
      <c r="M213" t="str">
        <f t="shared" si="13"/>
        <v>603713 - NEXT GEN UNIFIED COMMS</v>
      </c>
      <c r="N213" t="str">
        <f t="shared" si="14"/>
        <v>600100</v>
      </c>
      <c r="O213" t="str">
        <f t="shared" si="15"/>
        <v>600100 - Burden</v>
      </c>
    </row>
    <row r="214" spans="1:15" x14ac:dyDescent="0.25">
      <c r="A214">
        <v>2016</v>
      </c>
      <c r="B214">
        <v>10</v>
      </c>
      <c r="C214" t="s">
        <v>11</v>
      </c>
      <c r="D214" t="s">
        <v>43</v>
      </c>
      <c r="E214" t="s">
        <v>44</v>
      </c>
      <c r="F214" t="s">
        <v>52</v>
      </c>
      <c r="G214" t="s">
        <v>53</v>
      </c>
      <c r="H214">
        <v>0</v>
      </c>
      <c r="I214">
        <v>0</v>
      </c>
      <c r="J214">
        <v>0</v>
      </c>
      <c r="K214">
        <v>0</v>
      </c>
      <c r="L214" t="str">
        <f t="shared" si="12"/>
        <v>603713</v>
      </c>
      <c r="M214" t="str">
        <f t="shared" si="13"/>
        <v>603713 - NEXT GEN UNIFIED COMMS</v>
      </c>
      <c r="N214" t="str">
        <f t="shared" si="14"/>
        <v>610023</v>
      </c>
      <c r="O214" t="str">
        <f t="shared" si="15"/>
        <v>610023 - Unallowable Exp - Other</v>
      </c>
    </row>
    <row r="215" spans="1:15" x14ac:dyDescent="0.25">
      <c r="A215">
        <v>2016</v>
      </c>
      <c r="B215">
        <v>10</v>
      </c>
      <c r="C215" t="s">
        <v>11</v>
      </c>
      <c r="D215" t="s">
        <v>43</v>
      </c>
      <c r="E215" t="s">
        <v>44</v>
      </c>
      <c r="F215" t="s">
        <v>27</v>
      </c>
      <c r="G215" t="s">
        <v>28</v>
      </c>
      <c r="H215">
        <v>0</v>
      </c>
      <c r="I215">
        <v>0</v>
      </c>
      <c r="J215">
        <v>0</v>
      </c>
      <c r="K215">
        <v>0</v>
      </c>
      <c r="L215" t="str">
        <f t="shared" si="12"/>
        <v>603713</v>
      </c>
      <c r="M215" t="str">
        <f t="shared" si="13"/>
        <v>603713 - NEXT GEN UNIFIED COMMS</v>
      </c>
      <c r="N215" t="str">
        <f t="shared" si="14"/>
        <v>634400</v>
      </c>
      <c r="O215" t="str">
        <f t="shared" si="15"/>
        <v>634400 - ProCard Purchases-Othr</v>
      </c>
    </row>
    <row r="216" spans="1:15" x14ac:dyDescent="0.25">
      <c r="A216">
        <v>2016</v>
      </c>
      <c r="B216">
        <v>10</v>
      </c>
      <c r="C216" t="s">
        <v>11</v>
      </c>
      <c r="D216" t="s">
        <v>43</v>
      </c>
      <c r="E216" t="s">
        <v>44</v>
      </c>
      <c r="F216" t="s">
        <v>47</v>
      </c>
      <c r="G216" t="s">
        <v>48</v>
      </c>
      <c r="H216">
        <v>0</v>
      </c>
      <c r="I216">
        <v>0</v>
      </c>
      <c r="J216">
        <v>0</v>
      </c>
      <c r="K216">
        <v>0</v>
      </c>
      <c r="L216" t="str">
        <f t="shared" si="12"/>
        <v>603713</v>
      </c>
      <c r="M216" t="str">
        <f t="shared" si="13"/>
        <v>603713 - NEXT GEN UNIFIED COMMS</v>
      </c>
      <c r="N216" t="str">
        <f t="shared" si="14"/>
        <v>652800</v>
      </c>
      <c r="O216" t="str">
        <f t="shared" si="15"/>
        <v>652800 - Purch Mat'l (Other Mfg)</v>
      </c>
    </row>
    <row r="217" spans="1:15" x14ac:dyDescent="0.25">
      <c r="A217">
        <v>2016</v>
      </c>
      <c r="B217">
        <v>11</v>
      </c>
      <c r="C217" t="s">
        <v>11</v>
      </c>
      <c r="D217" t="s">
        <v>43</v>
      </c>
      <c r="E217" t="s">
        <v>44</v>
      </c>
      <c r="F217" t="s">
        <v>14</v>
      </c>
      <c r="G217" t="s">
        <v>15</v>
      </c>
      <c r="H217">
        <v>6.5</v>
      </c>
      <c r="I217">
        <v>312.72000000000003</v>
      </c>
      <c r="J217">
        <v>0</v>
      </c>
      <c r="K217">
        <v>0</v>
      </c>
      <c r="L217" t="str">
        <f t="shared" si="12"/>
        <v>603713</v>
      </c>
      <c r="M217" t="str">
        <f t="shared" si="13"/>
        <v>603713 - NEXT GEN UNIFIED COMMS</v>
      </c>
      <c r="N217" t="str">
        <f t="shared" si="14"/>
        <v>600000</v>
      </c>
      <c r="O217" t="str">
        <f t="shared" si="15"/>
        <v>600000 - Wages &amp; Salaries - Mgmt</v>
      </c>
    </row>
    <row r="218" spans="1:15" x14ac:dyDescent="0.25">
      <c r="A218">
        <v>2016</v>
      </c>
      <c r="B218">
        <v>11</v>
      </c>
      <c r="C218" t="s">
        <v>11</v>
      </c>
      <c r="D218" t="s">
        <v>43</v>
      </c>
      <c r="E218" t="s">
        <v>44</v>
      </c>
      <c r="F218" t="s">
        <v>45</v>
      </c>
      <c r="G218" t="s">
        <v>17</v>
      </c>
      <c r="H218">
        <v>0</v>
      </c>
      <c r="I218">
        <v>252.68</v>
      </c>
      <c r="J218">
        <v>0</v>
      </c>
      <c r="K218">
        <v>0</v>
      </c>
      <c r="L218" t="str">
        <f t="shared" si="12"/>
        <v>603713</v>
      </c>
      <c r="M218" t="str">
        <f t="shared" si="13"/>
        <v>603713 - NEXT GEN UNIFIED COMMS</v>
      </c>
      <c r="N218" t="str">
        <f t="shared" si="14"/>
        <v>600000</v>
      </c>
      <c r="O218" t="str">
        <f t="shared" si="15"/>
        <v>600000 - Burden</v>
      </c>
    </row>
    <row r="219" spans="1:15" x14ac:dyDescent="0.25">
      <c r="A219">
        <v>2016</v>
      </c>
      <c r="B219">
        <v>11</v>
      </c>
      <c r="C219" t="s">
        <v>11</v>
      </c>
      <c r="D219" t="s">
        <v>43</v>
      </c>
      <c r="E219" t="s">
        <v>44</v>
      </c>
      <c r="F219" t="s">
        <v>46</v>
      </c>
      <c r="G219" t="s">
        <v>17</v>
      </c>
      <c r="H219">
        <v>0</v>
      </c>
      <c r="I219">
        <v>146.04</v>
      </c>
      <c r="J219">
        <v>0</v>
      </c>
      <c r="K219">
        <v>0</v>
      </c>
      <c r="L219" t="str">
        <f t="shared" si="12"/>
        <v>603713</v>
      </c>
      <c r="M219" t="str">
        <f t="shared" si="13"/>
        <v>603713 - NEXT GEN UNIFIED COMMS</v>
      </c>
      <c r="N219" t="str">
        <f t="shared" si="14"/>
        <v>600000</v>
      </c>
      <c r="O219" t="str">
        <f t="shared" si="15"/>
        <v>600000 - Burden</v>
      </c>
    </row>
    <row r="220" spans="1:15" x14ac:dyDescent="0.25">
      <c r="A220">
        <v>2016</v>
      </c>
      <c r="B220">
        <v>11</v>
      </c>
      <c r="C220" t="s">
        <v>11</v>
      </c>
      <c r="D220" t="s">
        <v>43</v>
      </c>
      <c r="E220" t="s">
        <v>44</v>
      </c>
      <c r="F220" t="s">
        <v>49</v>
      </c>
      <c r="G220" t="s">
        <v>50</v>
      </c>
      <c r="H220">
        <v>0</v>
      </c>
      <c r="I220">
        <v>0</v>
      </c>
      <c r="J220">
        <v>0</v>
      </c>
      <c r="K220">
        <v>0</v>
      </c>
      <c r="L220" t="str">
        <f t="shared" si="12"/>
        <v>603713</v>
      </c>
      <c r="M220" t="str">
        <f t="shared" si="13"/>
        <v>603713 - NEXT GEN UNIFIED COMMS</v>
      </c>
      <c r="N220" t="str">
        <f t="shared" si="14"/>
        <v>600100</v>
      </c>
      <c r="O220" t="str">
        <f t="shared" si="15"/>
        <v>600100 - Wages &amp; Salary Part-Time</v>
      </c>
    </row>
    <row r="221" spans="1:15" x14ac:dyDescent="0.25">
      <c r="A221">
        <v>2016</v>
      </c>
      <c r="B221">
        <v>11</v>
      </c>
      <c r="C221" t="s">
        <v>11</v>
      </c>
      <c r="D221" t="s">
        <v>43</v>
      </c>
      <c r="E221" t="s">
        <v>44</v>
      </c>
      <c r="F221" t="s">
        <v>51</v>
      </c>
      <c r="G221" t="s">
        <v>17</v>
      </c>
      <c r="H221">
        <v>0</v>
      </c>
      <c r="I221">
        <v>0</v>
      </c>
      <c r="J221">
        <v>0</v>
      </c>
      <c r="K221">
        <v>0</v>
      </c>
      <c r="L221" t="str">
        <f t="shared" si="12"/>
        <v>603713</v>
      </c>
      <c r="M221" t="str">
        <f t="shared" si="13"/>
        <v>603713 - NEXT GEN UNIFIED COMMS</v>
      </c>
      <c r="N221" t="str">
        <f t="shared" si="14"/>
        <v>600100</v>
      </c>
      <c r="O221" t="str">
        <f t="shared" si="15"/>
        <v>600100 - Burden</v>
      </c>
    </row>
    <row r="222" spans="1:15" x14ac:dyDescent="0.25">
      <c r="A222">
        <v>2016</v>
      </c>
      <c r="B222">
        <v>11</v>
      </c>
      <c r="C222" t="s">
        <v>11</v>
      </c>
      <c r="D222" t="s">
        <v>43</v>
      </c>
      <c r="E222" t="s">
        <v>44</v>
      </c>
      <c r="F222" t="s">
        <v>52</v>
      </c>
      <c r="G222" t="s">
        <v>53</v>
      </c>
      <c r="H222">
        <v>0</v>
      </c>
      <c r="I222">
        <v>0</v>
      </c>
      <c r="J222">
        <v>0</v>
      </c>
      <c r="K222">
        <v>0</v>
      </c>
      <c r="L222" t="str">
        <f t="shared" si="12"/>
        <v>603713</v>
      </c>
      <c r="M222" t="str">
        <f t="shared" si="13"/>
        <v>603713 - NEXT GEN UNIFIED COMMS</v>
      </c>
      <c r="N222" t="str">
        <f t="shared" si="14"/>
        <v>610023</v>
      </c>
      <c r="O222" t="str">
        <f t="shared" si="15"/>
        <v>610023 - Unallowable Exp - Other</v>
      </c>
    </row>
    <row r="223" spans="1:15" x14ac:dyDescent="0.25">
      <c r="A223">
        <v>2016</v>
      </c>
      <c r="B223">
        <v>11</v>
      </c>
      <c r="C223" t="s">
        <v>11</v>
      </c>
      <c r="D223" t="s">
        <v>43</v>
      </c>
      <c r="E223" t="s">
        <v>44</v>
      </c>
      <c r="F223" t="s">
        <v>27</v>
      </c>
      <c r="G223" t="s">
        <v>28</v>
      </c>
      <c r="H223">
        <v>0</v>
      </c>
      <c r="I223">
        <v>0</v>
      </c>
      <c r="J223">
        <v>0</v>
      </c>
      <c r="K223">
        <v>0</v>
      </c>
      <c r="L223" t="str">
        <f t="shared" si="12"/>
        <v>603713</v>
      </c>
      <c r="M223" t="str">
        <f t="shared" si="13"/>
        <v>603713 - NEXT GEN UNIFIED COMMS</v>
      </c>
      <c r="N223" t="str">
        <f t="shared" si="14"/>
        <v>634400</v>
      </c>
      <c r="O223" t="str">
        <f t="shared" si="15"/>
        <v>634400 - ProCard Purchases-Othr</v>
      </c>
    </row>
    <row r="224" spans="1:15" x14ac:dyDescent="0.25">
      <c r="A224">
        <v>2016</v>
      </c>
      <c r="B224">
        <v>11</v>
      </c>
      <c r="C224" t="s">
        <v>11</v>
      </c>
      <c r="D224" t="s">
        <v>43</v>
      </c>
      <c r="E224" t="s">
        <v>44</v>
      </c>
      <c r="F224" t="s">
        <v>47</v>
      </c>
      <c r="G224" t="s">
        <v>48</v>
      </c>
      <c r="H224">
        <v>0</v>
      </c>
      <c r="I224">
        <v>0</v>
      </c>
      <c r="J224">
        <v>0</v>
      </c>
      <c r="K224">
        <v>0</v>
      </c>
      <c r="L224" t="str">
        <f t="shared" si="12"/>
        <v>603713</v>
      </c>
      <c r="M224" t="str">
        <f t="shared" si="13"/>
        <v>603713 - NEXT GEN UNIFIED COMMS</v>
      </c>
      <c r="N224" t="str">
        <f t="shared" si="14"/>
        <v>652800</v>
      </c>
      <c r="O224" t="str">
        <f t="shared" si="15"/>
        <v>652800 - Purch Mat'l (Other Mfg)</v>
      </c>
    </row>
    <row r="225" spans="1:15" x14ac:dyDescent="0.25">
      <c r="A225">
        <v>2016</v>
      </c>
      <c r="B225">
        <v>11</v>
      </c>
      <c r="C225" t="s">
        <v>11</v>
      </c>
      <c r="D225" t="s">
        <v>43</v>
      </c>
      <c r="E225" t="s">
        <v>44</v>
      </c>
      <c r="F225" t="s">
        <v>54</v>
      </c>
      <c r="G225" t="s">
        <v>55</v>
      </c>
      <c r="H225">
        <v>0</v>
      </c>
      <c r="I225">
        <v>3072.94</v>
      </c>
      <c r="J225">
        <v>0</v>
      </c>
      <c r="K225">
        <v>0</v>
      </c>
      <c r="L225" t="str">
        <f t="shared" si="12"/>
        <v>603713</v>
      </c>
      <c r="M225" t="str">
        <f t="shared" si="13"/>
        <v>603713 - NEXT GEN UNIFIED COMMS</v>
      </c>
      <c r="N225" t="str">
        <f t="shared" si="14"/>
        <v>690200</v>
      </c>
      <c r="O225" t="str">
        <f t="shared" si="15"/>
        <v>690200 - RECOVERY EXP INBOUND</v>
      </c>
    </row>
    <row r="226" spans="1:15" x14ac:dyDescent="0.25">
      <c r="A226">
        <v>2016</v>
      </c>
      <c r="B226">
        <v>12</v>
      </c>
      <c r="C226" t="s">
        <v>11</v>
      </c>
      <c r="D226" t="s">
        <v>43</v>
      </c>
      <c r="E226" t="s">
        <v>44</v>
      </c>
      <c r="F226" t="s">
        <v>14</v>
      </c>
      <c r="G226" t="s">
        <v>15</v>
      </c>
      <c r="H226">
        <v>2</v>
      </c>
      <c r="I226">
        <v>86.54</v>
      </c>
      <c r="J226">
        <v>0</v>
      </c>
      <c r="K226">
        <v>0</v>
      </c>
      <c r="L226" t="str">
        <f t="shared" si="12"/>
        <v>603713</v>
      </c>
      <c r="M226" t="str">
        <f t="shared" si="13"/>
        <v>603713 - NEXT GEN UNIFIED COMMS</v>
      </c>
      <c r="N226" t="str">
        <f t="shared" si="14"/>
        <v>600000</v>
      </c>
      <c r="O226" t="str">
        <f t="shared" si="15"/>
        <v>600000 - Wages &amp; Salaries - Mgmt</v>
      </c>
    </row>
    <row r="227" spans="1:15" x14ac:dyDescent="0.25">
      <c r="A227">
        <v>2016</v>
      </c>
      <c r="B227">
        <v>12</v>
      </c>
      <c r="C227" t="s">
        <v>11</v>
      </c>
      <c r="D227" t="s">
        <v>43</v>
      </c>
      <c r="E227" t="s">
        <v>44</v>
      </c>
      <c r="F227" t="s">
        <v>45</v>
      </c>
      <c r="G227" t="s">
        <v>17</v>
      </c>
      <c r="H227">
        <v>0</v>
      </c>
      <c r="I227">
        <v>69.92</v>
      </c>
      <c r="J227">
        <v>0</v>
      </c>
      <c r="K227">
        <v>0</v>
      </c>
      <c r="L227" t="str">
        <f t="shared" si="12"/>
        <v>603713</v>
      </c>
      <c r="M227" t="str">
        <f t="shared" si="13"/>
        <v>603713 - NEXT GEN UNIFIED COMMS</v>
      </c>
      <c r="N227" t="str">
        <f t="shared" si="14"/>
        <v>600000</v>
      </c>
      <c r="O227" t="str">
        <f t="shared" si="15"/>
        <v>600000 - Burden</v>
      </c>
    </row>
    <row r="228" spans="1:15" x14ac:dyDescent="0.25">
      <c r="A228">
        <v>2016</v>
      </c>
      <c r="B228">
        <v>12</v>
      </c>
      <c r="C228" t="s">
        <v>11</v>
      </c>
      <c r="D228" t="s">
        <v>43</v>
      </c>
      <c r="E228" t="s">
        <v>44</v>
      </c>
      <c r="F228" t="s">
        <v>46</v>
      </c>
      <c r="G228" t="s">
        <v>17</v>
      </c>
      <c r="H228">
        <v>0</v>
      </c>
      <c r="I228">
        <v>40.42</v>
      </c>
      <c r="J228">
        <v>0</v>
      </c>
      <c r="K228">
        <v>0</v>
      </c>
      <c r="L228" t="str">
        <f t="shared" si="12"/>
        <v>603713</v>
      </c>
      <c r="M228" t="str">
        <f t="shared" si="13"/>
        <v>603713 - NEXT GEN UNIFIED COMMS</v>
      </c>
      <c r="N228" t="str">
        <f t="shared" si="14"/>
        <v>600000</v>
      </c>
      <c r="O228" t="str">
        <f t="shared" si="15"/>
        <v>600000 - Burden</v>
      </c>
    </row>
    <row r="229" spans="1:15" x14ac:dyDescent="0.25">
      <c r="A229">
        <v>2016</v>
      </c>
      <c r="B229">
        <v>12</v>
      </c>
      <c r="C229" t="s">
        <v>11</v>
      </c>
      <c r="D229" t="s">
        <v>43</v>
      </c>
      <c r="E229" t="s">
        <v>44</v>
      </c>
      <c r="F229" t="s">
        <v>49</v>
      </c>
      <c r="G229" t="s">
        <v>50</v>
      </c>
      <c r="H229">
        <v>0</v>
      </c>
      <c r="I229">
        <v>0</v>
      </c>
      <c r="J229">
        <v>0</v>
      </c>
      <c r="K229">
        <v>0</v>
      </c>
      <c r="L229" t="str">
        <f t="shared" si="12"/>
        <v>603713</v>
      </c>
      <c r="M229" t="str">
        <f t="shared" si="13"/>
        <v>603713 - NEXT GEN UNIFIED COMMS</v>
      </c>
      <c r="N229" t="str">
        <f t="shared" si="14"/>
        <v>600100</v>
      </c>
      <c r="O229" t="str">
        <f t="shared" si="15"/>
        <v>600100 - Wages &amp; Salary Part-Time</v>
      </c>
    </row>
    <row r="230" spans="1:15" x14ac:dyDescent="0.25">
      <c r="A230">
        <v>2016</v>
      </c>
      <c r="B230">
        <v>12</v>
      </c>
      <c r="C230" t="s">
        <v>11</v>
      </c>
      <c r="D230" t="s">
        <v>43</v>
      </c>
      <c r="E230" t="s">
        <v>44</v>
      </c>
      <c r="F230" t="s">
        <v>51</v>
      </c>
      <c r="G230" t="s">
        <v>17</v>
      </c>
      <c r="H230">
        <v>0</v>
      </c>
      <c r="I230">
        <v>0</v>
      </c>
      <c r="J230">
        <v>0</v>
      </c>
      <c r="K230">
        <v>0</v>
      </c>
      <c r="L230" t="str">
        <f t="shared" si="12"/>
        <v>603713</v>
      </c>
      <c r="M230" t="str">
        <f t="shared" si="13"/>
        <v>603713 - NEXT GEN UNIFIED COMMS</v>
      </c>
      <c r="N230" t="str">
        <f t="shared" si="14"/>
        <v>600100</v>
      </c>
      <c r="O230" t="str">
        <f t="shared" si="15"/>
        <v>600100 - Burden</v>
      </c>
    </row>
    <row r="231" spans="1:15" x14ac:dyDescent="0.25">
      <c r="A231">
        <v>2016</v>
      </c>
      <c r="B231">
        <v>12</v>
      </c>
      <c r="C231" t="s">
        <v>11</v>
      </c>
      <c r="D231" t="s">
        <v>43</v>
      </c>
      <c r="E231" t="s">
        <v>44</v>
      </c>
      <c r="F231" t="s">
        <v>52</v>
      </c>
      <c r="G231" t="s">
        <v>53</v>
      </c>
      <c r="H231">
        <v>0</v>
      </c>
      <c r="I231">
        <v>-105.59</v>
      </c>
      <c r="J231">
        <v>0</v>
      </c>
      <c r="K231">
        <v>0</v>
      </c>
      <c r="L231" t="str">
        <f t="shared" si="12"/>
        <v>603713</v>
      </c>
      <c r="M231" t="str">
        <f t="shared" si="13"/>
        <v>603713 - NEXT GEN UNIFIED COMMS</v>
      </c>
      <c r="N231" t="str">
        <f t="shared" si="14"/>
        <v>610023</v>
      </c>
      <c r="O231" t="str">
        <f t="shared" si="15"/>
        <v>610023 - Unallowable Exp - Other</v>
      </c>
    </row>
    <row r="232" spans="1:15" x14ac:dyDescent="0.25">
      <c r="A232">
        <v>2016</v>
      </c>
      <c r="B232">
        <v>12</v>
      </c>
      <c r="C232" t="s">
        <v>11</v>
      </c>
      <c r="D232" t="s">
        <v>43</v>
      </c>
      <c r="E232" t="s">
        <v>44</v>
      </c>
      <c r="F232" t="s">
        <v>27</v>
      </c>
      <c r="G232" t="s">
        <v>28</v>
      </c>
      <c r="H232">
        <v>0</v>
      </c>
      <c r="I232">
        <v>0</v>
      </c>
      <c r="J232">
        <v>0</v>
      </c>
      <c r="K232">
        <v>0</v>
      </c>
      <c r="L232" t="str">
        <f t="shared" si="12"/>
        <v>603713</v>
      </c>
      <c r="M232" t="str">
        <f t="shared" si="13"/>
        <v>603713 - NEXT GEN UNIFIED COMMS</v>
      </c>
      <c r="N232" t="str">
        <f t="shared" si="14"/>
        <v>634400</v>
      </c>
      <c r="O232" t="str">
        <f t="shared" si="15"/>
        <v>634400 - ProCard Purchases-Othr</v>
      </c>
    </row>
    <row r="233" spans="1:15" x14ac:dyDescent="0.25">
      <c r="A233">
        <v>2016</v>
      </c>
      <c r="B233">
        <v>12</v>
      </c>
      <c r="C233" t="s">
        <v>11</v>
      </c>
      <c r="D233" t="s">
        <v>43</v>
      </c>
      <c r="E233" t="s">
        <v>44</v>
      </c>
      <c r="F233" t="s">
        <v>47</v>
      </c>
      <c r="G233" t="s">
        <v>48</v>
      </c>
      <c r="H233">
        <v>0</v>
      </c>
      <c r="I233">
        <v>-3.78</v>
      </c>
      <c r="J233">
        <v>0</v>
      </c>
      <c r="K233">
        <v>0</v>
      </c>
      <c r="L233" t="str">
        <f t="shared" si="12"/>
        <v>603713</v>
      </c>
      <c r="M233" t="str">
        <f t="shared" si="13"/>
        <v>603713 - NEXT GEN UNIFIED COMMS</v>
      </c>
      <c r="N233" t="str">
        <f t="shared" si="14"/>
        <v>652800</v>
      </c>
      <c r="O233" t="str">
        <f t="shared" si="15"/>
        <v>652800 - Purch Mat'l (Other Mfg)</v>
      </c>
    </row>
    <row r="234" spans="1:15" x14ac:dyDescent="0.25">
      <c r="A234">
        <v>2016</v>
      </c>
      <c r="B234">
        <v>12</v>
      </c>
      <c r="C234" t="s">
        <v>11</v>
      </c>
      <c r="D234" t="s">
        <v>43</v>
      </c>
      <c r="E234" t="s">
        <v>44</v>
      </c>
      <c r="F234" t="s">
        <v>54</v>
      </c>
      <c r="G234" t="s">
        <v>55</v>
      </c>
      <c r="H234">
        <v>0</v>
      </c>
      <c r="I234">
        <v>0</v>
      </c>
      <c r="J234">
        <v>0</v>
      </c>
      <c r="K234">
        <v>0</v>
      </c>
      <c r="L234" t="str">
        <f t="shared" si="12"/>
        <v>603713</v>
      </c>
      <c r="M234" t="str">
        <f t="shared" si="13"/>
        <v>603713 - NEXT GEN UNIFIED COMMS</v>
      </c>
      <c r="N234" t="str">
        <f t="shared" si="14"/>
        <v>690200</v>
      </c>
      <c r="O234" t="str">
        <f t="shared" si="15"/>
        <v>690200 - RECOVERY EXP INBOUND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EIS Costs 12.14.16</vt:lpstr>
      <vt:lpstr>Sheet1</vt:lpstr>
      <vt:lpstr>'EIS Costs 12.14.16'!Print_Area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2016-12-15T00:58:13Z</cp:lastPrinted>
  <dcterms:created xsi:type="dcterms:W3CDTF">2016-12-15T00:50:28Z</dcterms:created>
  <dcterms:modified xsi:type="dcterms:W3CDTF">2016-12-15T11:37:02Z</dcterms:modified>
</cp:coreProperties>
</file>