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brittany henderson\GitHub\GBM_for_CPTAC\Fishers Exact Test\"/>
    </mc:Choice>
  </mc:AlternateContent>
  <xr:revisionPtr revIDLastSave="0" documentId="13_ncr:1_{1467CA19-C196-4DCC-8A16-8AD66E111BAC}" xr6:coauthVersionLast="41" xr6:coauthVersionMax="41" xr10:uidLastSave="{00000000-0000-0000-0000-000000000000}"/>
  <bookViews>
    <workbookView xWindow="-103" yWindow="-103" windowWidth="16663" windowHeight="8863" xr2:uid="{00000000-000D-0000-FFFF-FFFF00000000}"/>
  </bookViews>
  <sheets>
    <sheet name="Both" sheetId="1" r:id="rId1"/>
    <sheet name="TP53 only" sheetId="2" r:id="rId2"/>
    <sheet name="RB1 onl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R4" i="1"/>
  <c r="R3" i="1"/>
  <c r="R2" i="1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K2" i="3"/>
  <c r="I2" i="3"/>
  <c r="H2" i="3"/>
  <c r="J2" i="3" s="1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J2" i="2" s="1"/>
  <c r="H4" i="2"/>
  <c r="H3" i="2"/>
  <c r="H2" i="2"/>
  <c r="O4" i="1"/>
  <c r="O2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4" i="1"/>
  <c r="N5" i="1"/>
  <c r="N6" i="1"/>
  <c r="N7" i="1"/>
  <c r="N8" i="1"/>
  <c r="N9" i="1"/>
  <c r="N10" i="1"/>
  <c r="N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2" i="1"/>
  <c r="I2" i="2" l="1"/>
  <c r="K2" i="2" s="1"/>
</calcChain>
</file>

<file path=xl/sharedStrings.xml><?xml version="1.0" encoding="utf-8"?>
<sst xmlns="http://schemas.openxmlformats.org/spreadsheetml/2006/main" count="1820" uniqueCount="173">
  <si>
    <t>Sample_ID</t>
  </si>
  <si>
    <t>RB1_proteomics</t>
  </si>
  <si>
    <t>TP53_proteomics</t>
  </si>
  <si>
    <t>TP53_Mutation</t>
  </si>
  <si>
    <t>TP53_Location</t>
  </si>
  <si>
    <t>TP53_Mutation_Status</t>
  </si>
  <si>
    <t>RB1_Mutation</t>
  </si>
  <si>
    <t>RB1_Location</t>
  </si>
  <si>
    <t>RB1_Mutation_Status</t>
  </si>
  <si>
    <t>Sample_Status</t>
  </si>
  <si>
    <t>S001</t>
  </si>
  <si>
    <t>['Missense_Mutation']</t>
  </si>
  <si>
    <t>['p.G266R']</t>
  </si>
  <si>
    <t>Single_mutation</t>
  </si>
  <si>
    <t>['Splice_Site']</t>
  </si>
  <si>
    <t>['p.X654_splice']</t>
  </si>
  <si>
    <t>Tumor</t>
  </si>
  <si>
    <t>S002</t>
  </si>
  <si>
    <t>['p.K132R']</t>
  </si>
  <si>
    <t>['Frame_Shift_Del']</t>
  </si>
  <si>
    <t>['p.F117Lfs*8']</t>
  </si>
  <si>
    <t>S003</t>
  </si>
  <si>
    <t>['Wildtype_Tumor']</t>
  </si>
  <si>
    <t>['No_mutation']</t>
  </si>
  <si>
    <t>Wildtype_Tumor</t>
  </si>
  <si>
    <t>S004</t>
  </si>
  <si>
    <t>['Missense_Mutation', 'Missense_Mutation']</t>
  </si>
  <si>
    <t>['p.R248Q', 'p.R158H']</t>
  </si>
  <si>
    <t>Multiple_mutation</t>
  </si>
  <si>
    <t>['Splice_Region', 'Splice_Site']</t>
  </si>
  <si>
    <t>['p.D349=', 'p.X605_splice']</t>
  </si>
  <si>
    <t>S005</t>
  </si>
  <si>
    <t>S006</t>
  </si>
  <si>
    <t>S007</t>
  </si>
  <si>
    <t>S008</t>
  </si>
  <si>
    <t>S009</t>
  </si>
  <si>
    <t>['p.L130P']</t>
  </si>
  <si>
    <t>S010</t>
  </si>
  <si>
    <t>['Nonsense_Mutation']</t>
  </si>
  <si>
    <t>['p.W91*']</t>
  </si>
  <si>
    <t>S011</t>
  </si>
  <si>
    <t>S012</t>
  </si>
  <si>
    <t>S013</t>
  </si>
  <si>
    <t>S014</t>
  </si>
  <si>
    <t>['p.X500_splice']</t>
  </si>
  <si>
    <t>S015</t>
  </si>
  <si>
    <t>S016</t>
  </si>
  <si>
    <t>S017</t>
  </si>
  <si>
    <t>S018</t>
  </si>
  <si>
    <t>S019</t>
  </si>
  <si>
    <t>S020</t>
  </si>
  <si>
    <t>S022</t>
  </si>
  <si>
    <t>['p.D281G']</t>
  </si>
  <si>
    <t>S023</t>
  </si>
  <si>
    <t>['p.R248W']</t>
  </si>
  <si>
    <t>S024</t>
  </si>
  <si>
    <t>['p.V197M']</t>
  </si>
  <si>
    <t>S025</t>
  </si>
  <si>
    <t>S026</t>
  </si>
  <si>
    <t>['p.R156G']</t>
  </si>
  <si>
    <t>S027</t>
  </si>
  <si>
    <t>['p.X33_splice']</t>
  </si>
  <si>
    <t>S028</t>
  </si>
  <si>
    <t>S029</t>
  </si>
  <si>
    <t>S030</t>
  </si>
  <si>
    <t>S031</t>
  </si>
  <si>
    <t>['p.V157F']</t>
  </si>
  <si>
    <t>S032</t>
  </si>
  <si>
    <t>['p.C135Y']</t>
  </si>
  <si>
    <t>S033</t>
  </si>
  <si>
    <t>S034</t>
  </si>
  <si>
    <t>['p.I195T']</t>
  </si>
  <si>
    <t>S035</t>
  </si>
  <si>
    <t>['p.C238F']</t>
  </si>
  <si>
    <t>S036</t>
  </si>
  <si>
    <t>S037</t>
  </si>
  <si>
    <t>S038</t>
  </si>
  <si>
    <t>S039</t>
  </si>
  <si>
    <t>S040</t>
  </si>
  <si>
    <t>S041</t>
  </si>
  <si>
    <t>['p.R175H']</t>
  </si>
  <si>
    <t>S042</t>
  </si>
  <si>
    <t>S043</t>
  </si>
  <si>
    <t>['In_Frame_Del']</t>
  </si>
  <si>
    <t>['p.F113del']</t>
  </si>
  <si>
    <t>S044</t>
  </si>
  <si>
    <t>S045</t>
  </si>
  <si>
    <t>S046</t>
  </si>
  <si>
    <t>S047</t>
  </si>
  <si>
    <t>['p.R249K']</t>
  </si>
  <si>
    <t>S049</t>
  </si>
  <si>
    <t>S050</t>
  </si>
  <si>
    <t>S051</t>
  </si>
  <si>
    <t>S052</t>
  </si>
  <si>
    <t>S053</t>
  </si>
  <si>
    <t>S054</t>
  </si>
  <si>
    <t>['p.R282W', 'p.S127F']</t>
  </si>
  <si>
    <t>S055</t>
  </si>
  <si>
    <t>S056</t>
  </si>
  <si>
    <t>S057</t>
  </si>
  <si>
    <t>['p.Y163C']</t>
  </si>
  <si>
    <t>S058</t>
  </si>
  <si>
    <t>S059</t>
  </si>
  <si>
    <t>S060</t>
  </si>
  <si>
    <t>S061</t>
  </si>
  <si>
    <t>['Frame_Shift_Ins']</t>
  </si>
  <si>
    <t>['p.N290Kfs*20']</t>
  </si>
  <si>
    <t>S062</t>
  </si>
  <si>
    <t>S063</t>
  </si>
  <si>
    <t>S065</t>
  </si>
  <si>
    <t>S066</t>
  </si>
  <si>
    <t>S067</t>
  </si>
  <si>
    <t>S068</t>
  </si>
  <si>
    <t>['p.G266E']</t>
  </si>
  <si>
    <t>['p.R358*']</t>
  </si>
  <si>
    <t>S069</t>
  </si>
  <si>
    <t>['p.R280T']</t>
  </si>
  <si>
    <t>S070</t>
  </si>
  <si>
    <t>S071</t>
  </si>
  <si>
    <t>S072</t>
  </si>
  <si>
    <t>S074</t>
  </si>
  <si>
    <t>['p.X126_splice']</t>
  </si>
  <si>
    <t>S076</t>
  </si>
  <si>
    <t>['p.P151H']</t>
  </si>
  <si>
    <t>S077</t>
  </si>
  <si>
    <t>S078</t>
  </si>
  <si>
    <t>S079</t>
  </si>
  <si>
    <t>S080</t>
  </si>
  <si>
    <t>S081</t>
  </si>
  <si>
    <t>S082</t>
  </si>
  <si>
    <t>['p.E343Afs*3']</t>
  </si>
  <si>
    <t>S083</t>
  </si>
  <si>
    <t>S084</t>
  </si>
  <si>
    <t>S085</t>
  </si>
  <si>
    <t>S086</t>
  </si>
  <si>
    <t>S087</t>
  </si>
  <si>
    <t>['p.V272M']</t>
  </si>
  <si>
    <t>S088</t>
  </si>
  <si>
    <t>S089</t>
  </si>
  <si>
    <t>S090</t>
  </si>
  <si>
    <t>S091</t>
  </si>
  <si>
    <t>S092</t>
  </si>
  <si>
    <t>['p.R552*']</t>
  </si>
  <si>
    <t>S093</t>
  </si>
  <si>
    <t>S094</t>
  </si>
  <si>
    <t>['p.N505Sfs*2']</t>
  </si>
  <si>
    <t>S095</t>
  </si>
  <si>
    <t>['p.R282W']</t>
  </si>
  <si>
    <t>S096</t>
  </si>
  <si>
    <t>S097</t>
  </si>
  <si>
    <t>S098</t>
  </si>
  <si>
    <t>S099</t>
  </si>
  <si>
    <t>['p.P191Sfs*18']</t>
  </si>
  <si>
    <t>['p.I680Sfs*16']</t>
  </si>
  <si>
    <t>S100</t>
  </si>
  <si>
    <t>S101</t>
  </si>
  <si>
    <t>S102</t>
  </si>
  <si>
    <t>S104</t>
  </si>
  <si>
    <t>S105</t>
  </si>
  <si>
    <t>['In_Frame_Ins', 'Missense_Mutation']</t>
  </si>
  <si>
    <t>['p.A161dup', 'p.R156G']</t>
  </si>
  <si>
    <t>RB1 mut</t>
  </si>
  <si>
    <t>TP53 mut</t>
  </si>
  <si>
    <t>Both mut</t>
  </si>
  <si>
    <t>count both</t>
  </si>
  <si>
    <t>Mutated?</t>
  </si>
  <si>
    <t>Mutation Count</t>
  </si>
  <si>
    <t>Wt Count</t>
  </si>
  <si>
    <t>Total</t>
  </si>
  <si>
    <t>both</t>
  </si>
  <si>
    <t>rb1</t>
  </si>
  <si>
    <t>tp53</t>
  </si>
  <si>
    <t>neither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</si>
</sst>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"/>
  <sheetViews>
    <sheetView tabSelected="1" topLeftCell="G1" workbookViewId="0">
      <selection activeCell="R6" sqref="R6"/>
    </sheetView>
  </sheetViews>
  <sheetFormatPr defaultRowHeight="14.6" x14ac:dyDescent="0.4"/>
  <cols>
    <col min="5" max="5" width="5.07421875" customWidth="1"/>
    <col min="6" max="6" width="23.53515625" customWidth="1"/>
    <col min="7" max="7" width="4.15234375" customWidth="1"/>
    <col min="8" max="8" width="2.4609375" customWidth="1"/>
    <col min="9" max="9" width="21.3046875" customWidth="1"/>
  </cols>
  <sheetData>
    <row r="1" spans="1:1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2" t="s">
        <v>161</v>
      </c>
      <c r="M1" s="2" t="s">
        <v>162</v>
      </c>
      <c r="N1" s="2" t="s">
        <v>163</v>
      </c>
      <c r="O1" s="2" t="s">
        <v>164</v>
      </c>
    </row>
    <row r="2" spans="1:18" x14ac:dyDescent="0.4">
      <c r="A2" s="1" t="s">
        <v>10</v>
      </c>
      <c r="B2">
        <v>-1.79917976530927</v>
      </c>
      <c r="C2">
        <v>4.4573320726784299E-2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13</v>
      </c>
      <c r="J2" t="s">
        <v>16</v>
      </c>
      <c r="L2" t="b">
        <f>IF(F2 &lt;&gt; "Wildtype_Tumor",TRUE,FALSE)</f>
        <v>1</v>
      </c>
      <c r="M2" t="b">
        <f>IF(I2 &lt;&gt; "Wildtype_Tumor",TRUE,FALSE)</f>
        <v>1</v>
      </c>
      <c r="N2" t="b">
        <f>IF(L2=TRUE,IF(M2=TRUE,TRUE,FALSE))</f>
        <v>1</v>
      </c>
      <c r="O2">
        <f>COUNTIF(N2:N100,TRUE)</f>
        <v>8</v>
      </c>
      <c r="Q2" t="s">
        <v>169</v>
      </c>
      <c r="R2">
        <f>O2</f>
        <v>8</v>
      </c>
    </row>
    <row r="3" spans="1:18" x14ac:dyDescent="0.4">
      <c r="A3" s="1" t="s">
        <v>17</v>
      </c>
      <c r="B3">
        <v>-1.0713065658430301</v>
      </c>
      <c r="C3">
        <v>0.117856295405043</v>
      </c>
      <c r="D3" t="s">
        <v>11</v>
      </c>
      <c r="E3" t="s">
        <v>18</v>
      </c>
      <c r="F3" t="s">
        <v>13</v>
      </c>
      <c r="G3" t="s">
        <v>19</v>
      </c>
      <c r="H3" t="s">
        <v>20</v>
      </c>
      <c r="I3" t="s">
        <v>13</v>
      </c>
      <c r="J3" t="s">
        <v>16</v>
      </c>
      <c r="L3" t="b">
        <f t="shared" ref="L3:L66" si="0">IF(F3 &lt;&gt; "Wildtype_Tumor",TRUE,FALSE)</f>
        <v>1</v>
      </c>
      <c r="M3" t="b">
        <f t="shared" ref="M3:M66" si="1">IF(I3 &lt;&gt; "Wildtype_Tumor",TRUE,FALSE)</f>
        <v>1</v>
      </c>
      <c r="N3" t="b">
        <f>IF(L3=TRUE,IF(M3=TRUE,TRUE,FALSE))</f>
        <v>1</v>
      </c>
      <c r="Q3" t="s">
        <v>170</v>
      </c>
      <c r="R3">
        <f>10-R2</f>
        <v>2</v>
      </c>
    </row>
    <row r="4" spans="1:18" x14ac:dyDescent="0.4">
      <c r="A4" s="1" t="s">
        <v>21</v>
      </c>
      <c r="B4">
        <v>0.15426456450329801</v>
      </c>
      <c r="C4">
        <v>-0.120887016089539</v>
      </c>
      <c r="D4" t="s">
        <v>22</v>
      </c>
      <c r="E4" t="s">
        <v>23</v>
      </c>
      <c r="F4" t="s">
        <v>24</v>
      </c>
      <c r="G4" t="s">
        <v>22</v>
      </c>
      <c r="H4" t="s">
        <v>23</v>
      </c>
      <c r="I4" t="s">
        <v>24</v>
      </c>
      <c r="J4" t="s">
        <v>16</v>
      </c>
      <c r="L4" t="b">
        <f t="shared" si="0"/>
        <v>0</v>
      </c>
      <c r="M4" t="b">
        <f t="shared" si="1"/>
        <v>0</v>
      </c>
      <c r="N4" t="b">
        <f t="shared" ref="N4:N67" si="2">IF(L4=TRUE,IF(M4=TRUE,TRUE,FALSE))</f>
        <v>0</v>
      </c>
      <c r="O4">
        <f>99-8</f>
        <v>91</v>
      </c>
      <c r="Q4" t="s">
        <v>171</v>
      </c>
      <c r="R4">
        <f>32-Both!R2</f>
        <v>24</v>
      </c>
    </row>
    <row r="5" spans="1:18" x14ac:dyDescent="0.4">
      <c r="A5" s="1" t="s">
        <v>25</v>
      </c>
      <c r="B5">
        <v>-0.88463587743280592</v>
      </c>
      <c r="C5">
        <v>1.8325574341103399</v>
      </c>
      <c r="D5" t="s">
        <v>26</v>
      </c>
      <c r="E5" t="s">
        <v>27</v>
      </c>
      <c r="F5" t="s">
        <v>28</v>
      </c>
      <c r="G5" t="s">
        <v>29</v>
      </c>
      <c r="H5" t="s">
        <v>30</v>
      </c>
      <c r="I5" t="s">
        <v>28</v>
      </c>
      <c r="J5" t="s">
        <v>16</v>
      </c>
      <c r="L5" t="b">
        <f t="shared" si="0"/>
        <v>1</v>
      </c>
      <c r="M5" t="b">
        <f t="shared" si="1"/>
        <v>1</v>
      </c>
      <c r="N5" t="b">
        <f t="shared" si="2"/>
        <v>1</v>
      </c>
      <c r="Q5" t="s">
        <v>172</v>
      </c>
      <c r="R5">
        <f>O4-26</f>
        <v>65</v>
      </c>
    </row>
    <row r="6" spans="1:18" x14ac:dyDescent="0.4">
      <c r="A6" s="1" t="s">
        <v>31</v>
      </c>
      <c r="B6">
        <v>4.1887586049206102E-2</v>
      </c>
      <c r="C6">
        <v>-0.28870764128752602</v>
      </c>
      <c r="D6" t="s">
        <v>22</v>
      </c>
      <c r="E6" t="s">
        <v>23</v>
      </c>
      <c r="F6" t="s">
        <v>24</v>
      </c>
      <c r="G6" t="s">
        <v>22</v>
      </c>
      <c r="H6" t="s">
        <v>23</v>
      </c>
      <c r="I6" t="s">
        <v>24</v>
      </c>
      <c r="J6" t="s">
        <v>16</v>
      </c>
      <c r="L6" t="b">
        <f t="shared" si="0"/>
        <v>0</v>
      </c>
      <c r="M6" t="b">
        <f t="shared" si="1"/>
        <v>0</v>
      </c>
      <c r="N6" t="b">
        <f t="shared" si="2"/>
        <v>0</v>
      </c>
    </row>
    <row r="7" spans="1:18" x14ac:dyDescent="0.4">
      <c r="A7" s="1" t="s">
        <v>32</v>
      </c>
      <c r="B7">
        <v>0.664854914878236</v>
      </c>
      <c r="C7">
        <v>-0.21517884091512199</v>
      </c>
      <c r="D7" t="s">
        <v>22</v>
      </c>
      <c r="E7" t="s">
        <v>23</v>
      </c>
      <c r="F7" t="s">
        <v>24</v>
      </c>
      <c r="G7" t="s">
        <v>22</v>
      </c>
      <c r="H7" t="s">
        <v>23</v>
      </c>
      <c r="I7" t="s">
        <v>24</v>
      </c>
      <c r="J7" t="s">
        <v>16</v>
      </c>
      <c r="L7" t="b">
        <f t="shared" si="0"/>
        <v>0</v>
      </c>
      <c r="M7" t="b">
        <f t="shared" si="1"/>
        <v>0</v>
      </c>
      <c r="N7" t="b">
        <f t="shared" si="2"/>
        <v>0</v>
      </c>
    </row>
    <row r="8" spans="1:18" x14ac:dyDescent="0.4">
      <c r="A8" s="1" t="s">
        <v>33</v>
      </c>
      <c r="B8">
        <v>0.19876727363834401</v>
      </c>
      <c r="C8">
        <v>-0.174491869215817</v>
      </c>
      <c r="D8" t="s">
        <v>22</v>
      </c>
      <c r="E8" t="s">
        <v>23</v>
      </c>
      <c r="F8" t="s">
        <v>24</v>
      </c>
      <c r="G8" t="s">
        <v>22</v>
      </c>
      <c r="H8" t="s">
        <v>23</v>
      </c>
      <c r="I8" t="s">
        <v>24</v>
      </c>
      <c r="J8" t="s">
        <v>16</v>
      </c>
      <c r="L8" t="b">
        <f t="shared" si="0"/>
        <v>0</v>
      </c>
      <c r="M8" t="b">
        <f t="shared" si="1"/>
        <v>0</v>
      </c>
      <c r="N8" t="b">
        <f t="shared" si="2"/>
        <v>0</v>
      </c>
    </row>
    <row r="9" spans="1:18" x14ac:dyDescent="0.4">
      <c r="A9" s="1" t="s">
        <v>34</v>
      </c>
      <c r="B9">
        <v>-0.23307191561061599</v>
      </c>
      <c r="C9">
        <v>-0.49879425668984212</v>
      </c>
      <c r="D9" t="s">
        <v>22</v>
      </c>
      <c r="E9" t="s">
        <v>23</v>
      </c>
      <c r="F9" t="s">
        <v>24</v>
      </c>
      <c r="G9" t="s">
        <v>22</v>
      </c>
      <c r="H9" t="s">
        <v>23</v>
      </c>
      <c r="I9" t="s">
        <v>24</v>
      </c>
      <c r="J9" t="s">
        <v>16</v>
      </c>
      <c r="L9" t="b">
        <f t="shared" si="0"/>
        <v>0</v>
      </c>
      <c r="M9" t="b">
        <f t="shared" si="1"/>
        <v>0</v>
      </c>
      <c r="N9" t="b">
        <f t="shared" si="2"/>
        <v>0</v>
      </c>
    </row>
    <row r="10" spans="1:18" x14ac:dyDescent="0.4">
      <c r="A10" s="1" t="s">
        <v>35</v>
      </c>
      <c r="B10">
        <v>0.90888760048556094</v>
      </c>
      <c r="C10">
        <v>0.762036709202905</v>
      </c>
      <c r="D10" t="s">
        <v>11</v>
      </c>
      <c r="E10" t="s">
        <v>36</v>
      </c>
      <c r="F10" t="s">
        <v>13</v>
      </c>
      <c r="G10" t="s">
        <v>22</v>
      </c>
      <c r="H10" t="s">
        <v>23</v>
      </c>
      <c r="I10" t="s">
        <v>24</v>
      </c>
      <c r="J10" t="s">
        <v>16</v>
      </c>
      <c r="L10" t="b">
        <f t="shared" si="0"/>
        <v>1</v>
      </c>
      <c r="M10" t="b">
        <f t="shared" si="1"/>
        <v>0</v>
      </c>
      <c r="N10" t="b">
        <f t="shared" si="2"/>
        <v>0</v>
      </c>
    </row>
    <row r="11" spans="1:18" x14ac:dyDescent="0.4">
      <c r="A11" s="1" t="s">
        <v>37</v>
      </c>
      <c r="B11">
        <v>-0.7897880936802959</v>
      </c>
      <c r="D11" t="s">
        <v>38</v>
      </c>
      <c r="E11" t="s">
        <v>39</v>
      </c>
      <c r="F11" t="s">
        <v>13</v>
      </c>
      <c r="G11" t="s">
        <v>22</v>
      </c>
      <c r="H11" t="s">
        <v>23</v>
      </c>
      <c r="I11" t="s">
        <v>24</v>
      </c>
      <c r="J11" t="s">
        <v>16</v>
      </c>
      <c r="L11" t="b">
        <f t="shared" si="0"/>
        <v>1</v>
      </c>
      <c r="M11" t="b">
        <f t="shared" si="1"/>
        <v>0</v>
      </c>
      <c r="N11" t="b">
        <f t="shared" si="2"/>
        <v>0</v>
      </c>
    </row>
    <row r="12" spans="1:18" x14ac:dyDescent="0.4">
      <c r="A12" s="1" t="s">
        <v>40</v>
      </c>
      <c r="B12">
        <v>1.1202145594297399</v>
      </c>
      <c r="C12">
        <v>-8.7247910784886099E-2</v>
      </c>
      <c r="D12" t="s">
        <v>22</v>
      </c>
      <c r="E12" t="s">
        <v>23</v>
      </c>
      <c r="F12" t="s">
        <v>24</v>
      </c>
      <c r="G12" t="s">
        <v>22</v>
      </c>
      <c r="H12" t="s">
        <v>23</v>
      </c>
      <c r="I12" t="s">
        <v>24</v>
      </c>
      <c r="J12" t="s">
        <v>16</v>
      </c>
      <c r="L12" t="b">
        <f t="shared" si="0"/>
        <v>0</v>
      </c>
      <c r="M12" t="b">
        <f t="shared" si="1"/>
        <v>0</v>
      </c>
      <c r="N12" t="b">
        <f t="shared" si="2"/>
        <v>0</v>
      </c>
    </row>
    <row r="13" spans="1:18" x14ac:dyDescent="0.4">
      <c r="A13" s="1" t="s">
        <v>41</v>
      </c>
      <c r="B13">
        <v>0.29134691064916701</v>
      </c>
      <c r="C13">
        <v>-0.25108130296910802</v>
      </c>
      <c r="D13" t="s">
        <v>22</v>
      </c>
      <c r="E13" t="s">
        <v>23</v>
      </c>
      <c r="F13" t="s">
        <v>24</v>
      </c>
      <c r="G13" t="s">
        <v>22</v>
      </c>
      <c r="H13" t="s">
        <v>23</v>
      </c>
      <c r="I13" t="s">
        <v>24</v>
      </c>
      <c r="J13" t="s">
        <v>16</v>
      </c>
      <c r="L13" t="b">
        <f t="shared" si="0"/>
        <v>0</v>
      </c>
      <c r="M13" t="b">
        <f t="shared" si="1"/>
        <v>0</v>
      </c>
      <c r="N13" t="b">
        <f t="shared" si="2"/>
        <v>0</v>
      </c>
    </row>
    <row r="14" spans="1:18" x14ac:dyDescent="0.4">
      <c r="A14" s="1" t="s">
        <v>42</v>
      </c>
      <c r="B14">
        <v>-0.25036665552390402</v>
      </c>
      <c r="C14">
        <v>-0.39576689022468298</v>
      </c>
      <c r="D14" t="s">
        <v>22</v>
      </c>
      <c r="E14" t="s">
        <v>23</v>
      </c>
      <c r="F14" t="s">
        <v>24</v>
      </c>
      <c r="G14" t="s">
        <v>22</v>
      </c>
      <c r="H14" t="s">
        <v>23</v>
      </c>
      <c r="I14" t="s">
        <v>24</v>
      </c>
      <c r="J14" t="s">
        <v>16</v>
      </c>
      <c r="L14" t="b">
        <f t="shared" si="0"/>
        <v>0</v>
      </c>
      <c r="M14" t="b">
        <f t="shared" si="1"/>
        <v>0</v>
      </c>
      <c r="N14" t="b">
        <f t="shared" si="2"/>
        <v>0</v>
      </c>
    </row>
    <row r="15" spans="1:18" x14ac:dyDescent="0.4">
      <c r="A15" s="1" t="s">
        <v>43</v>
      </c>
      <c r="B15">
        <v>-1.2214356457190001</v>
      </c>
      <c r="C15">
        <v>1.39299718640885E-2</v>
      </c>
      <c r="D15" t="s">
        <v>22</v>
      </c>
      <c r="E15" t="s">
        <v>23</v>
      </c>
      <c r="F15" t="s">
        <v>24</v>
      </c>
      <c r="G15" t="s">
        <v>14</v>
      </c>
      <c r="H15" t="s">
        <v>44</v>
      </c>
      <c r="I15" t="s">
        <v>13</v>
      </c>
      <c r="J15" t="s">
        <v>16</v>
      </c>
      <c r="L15" t="b">
        <f t="shared" si="0"/>
        <v>0</v>
      </c>
      <c r="M15" t="b">
        <f t="shared" si="1"/>
        <v>1</v>
      </c>
      <c r="N15" t="b">
        <f t="shared" si="2"/>
        <v>0</v>
      </c>
    </row>
    <row r="16" spans="1:18" x14ac:dyDescent="0.4">
      <c r="A16" s="1" t="s">
        <v>45</v>
      </c>
      <c r="B16">
        <v>0.15299190660106701</v>
      </c>
      <c r="C16">
        <v>1.5453865752857E-2</v>
      </c>
      <c r="D16" t="s">
        <v>22</v>
      </c>
      <c r="E16" t="s">
        <v>23</v>
      </c>
      <c r="F16" t="s">
        <v>24</v>
      </c>
      <c r="G16" t="s">
        <v>22</v>
      </c>
      <c r="H16" t="s">
        <v>23</v>
      </c>
      <c r="I16" t="s">
        <v>24</v>
      </c>
      <c r="J16" t="s">
        <v>16</v>
      </c>
      <c r="L16" t="b">
        <f t="shared" si="0"/>
        <v>0</v>
      </c>
      <c r="M16" t="b">
        <f t="shared" si="1"/>
        <v>0</v>
      </c>
      <c r="N16" t="b">
        <f t="shared" si="2"/>
        <v>0</v>
      </c>
    </row>
    <row r="17" spans="1:14" x14ac:dyDescent="0.4">
      <c r="A17" s="1" t="s">
        <v>46</v>
      </c>
      <c r="B17">
        <v>0.180981031101693</v>
      </c>
      <c r="C17">
        <v>-0.58749349182949495</v>
      </c>
      <c r="D17" t="s">
        <v>22</v>
      </c>
      <c r="E17" t="s">
        <v>23</v>
      </c>
      <c r="F17" t="s">
        <v>24</v>
      </c>
      <c r="G17" t="s">
        <v>22</v>
      </c>
      <c r="H17" t="s">
        <v>23</v>
      </c>
      <c r="I17" t="s">
        <v>24</v>
      </c>
      <c r="J17" t="s">
        <v>16</v>
      </c>
      <c r="L17" t="b">
        <f t="shared" si="0"/>
        <v>0</v>
      </c>
      <c r="M17" t="b">
        <f t="shared" si="1"/>
        <v>0</v>
      </c>
      <c r="N17" t="b">
        <f t="shared" si="2"/>
        <v>0</v>
      </c>
    </row>
    <row r="18" spans="1:14" x14ac:dyDescent="0.4">
      <c r="A18" s="1" t="s">
        <v>47</v>
      </c>
      <c r="B18">
        <v>0.55306337208839296</v>
      </c>
      <c r="C18">
        <v>-0.77155285015386699</v>
      </c>
      <c r="D18" t="s">
        <v>22</v>
      </c>
      <c r="E18" t="s">
        <v>23</v>
      </c>
      <c r="F18" t="s">
        <v>24</v>
      </c>
      <c r="G18" t="s">
        <v>22</v>
      </c>
      <c r="H18" t="s">
        <v>23</v>
      </c>
      <c r="I18" t="s">
        <v>24</v>
      </c>
      <c r="J18" t="s">
        <v>16</v>
      </c>
      <c r="L18" t="b">
        <f t="shared" si="0"/>
        <v>0</v>
      </c>
      <c r="M18" t="b">
        <f t="shared" si="1"/>
        <v>0</v>
      </c>
      <c r="N18" t="b">
        <f t="shared" si="2"/>
        <v>0</v>
      </c>
    </row>
    <row r="19" spans="1:14" x14ac:dyDescent="0.4">
      <c r="A19" s="1" t="s">
        <v>48</v>
      </c>
      <c r="B19">
        <v>-0.27046416498664899</v>
      </c>
      <c r="C19">
        <v>1.2501446026965299</v>
      </c>
      <c r="D19" t="s">
        <v>22</v>
      </c>
      <c r="E19" t="s">
        <v>23</v>
      </c>
      <c r="F19" t="s">
        <v>24</v>
      </c>
      <c r="G19" t="s">
        <v>22</v>
      </c>
      <c r="H19" t="s">
        <v>23</v>
      </c>
      <c r="I19" t="s">
        <v>24</v>
      </c>
      <c r="J19" t="s">
        <v>16</v>
      </c>
      <c r="L19" t="b">
        <f t="shared" si="0"/>
        <v>0</v>
      </c>
      <c r="M19" t="b">
        <f t="shared" si="1"/>
        <v>0</v>
      </c>
      <c r="N19" t="b">
        <f t="shared" si="2"/>
        <v>0</v>
      </c>
    </row>
    <row r="20" spans="1:14" x14ac:dyDescent="0.4">
      <c r="A20" s="1" t="s">
        <v>49</v>
      </c>
      <c r="B20">
        <v>0.68691859837313796</v>
      </c>
      <c r="C20">
        <v>-0.47811472830192803</v>
      </c>
      <c r="D20" t="s">
        <v>22</v>
      </c>
      <c r="E20" t="s">
        <v>23</v>
      </c>
      <c r="F20" t="s">
        <v>24</v>
      </c>
      <c r="G20" t="s">
        <v>22</v>
      </c>
      <c r="H20" t="s">
        <v>23</v>
      </c>
      <c r="I20" t="s">
        <v>24</v>
      </c>
      <c r="J20" t="s">
        <v>16</v>
      </c>
      <c r="L20" t="b">
        <f t="shared" si="0"/>
        <v>0</v>
      </c>
      <c r="M20" t="b">
        <f t="shared" si="1"/>
        <v>0</v>
      </c>
      <c r="N20" t="b">
        <f t="shared" si="2"/>
        <v>0</v>
      </c>
    </row>
    <row r="21" spans="1:14" x14ac:dyDescent="0.4">
      <c r="A21" s="1" t="s">
        <v>50</v>
      </c>
      <c r="B21">
        <v>-0.77147769398147414</v>
      </c>
      <c r="C21">
        <v>-0.28097195707603012</v>
      </c>
      <c r="D21" t="s">
        <v>22</v>
      </c>
      <c r="E21" t="s">
        <v>23</v>
      </c>
      <c r="F21" t="s">
        <v>24</v>
      </c>
      <c r="G21" t="s">
        <v>22</v>
      </c>
      <c r="H21" t="s">
        <v>23</v>
      </c>
      <c r="I21" t="s">
        <v>24</v>
      </c>
      <c r="J21" t="s">
        <v>16</v>
      </c>
      <c r="L21" t="b">
        <f t="shared" si="0"/>
        <v>0</v>
      </c>
      <c r="M21" t="b">
        <f t="shared" si="1"/>
        <v>0</v>
      </c>
      <c r="N21" t="b">
        <f t="shared" si="2"/>
        <v>0</v>
      </c>
    </row>
    <row r="22" spans="1:14" x14ac:dyDescent="0.4">
      <c r="A22" s="1" t="s">
        <v>51</v>
      </c>
      <c r="B22">
        <v>0.78212896767775109</v>
      </c>
      <c r="C22">
        <v>-8.9556446546891502E-2</v>
      </c>
      <c r="D22" t="s">
        <v>11</v>
      </c>
      <c r="E22" t="s">
        <v>52</v>
      </c>
      <c r="F22" t="s">
        <v>13</v>
      </c>
      <c r="G22" t="s">
        <v>22</v>
      </c>
      <c r="H22" t="s">
        <v>23</v>
      </c>
      <c r="I22" t="s">
        <v>24</v>
      </c>
      <c r="J22" t="s">
        <v>16</v>
      </c>
      <c r="L22" t="b">
        <f t="shared" si="0"/>
        <v>1</v>
      </c>
      <c r="M22" t="b">
        <f t="shared" si="1"/>
        <v>0</v>
      </c>
      <c r="N22" t="b">
        <f t="shared" si="2"/>
        <v>0</v>
      </c>
    </row>
    <row r="23" spans="1:14" x14ac:dyDescent="0.4">
      <c r="A23" s="1" t="s">
        <v>53</v>
      </c>
      <c r="B23">
        <v>-0.390469382519048</v>
      </c>
      <c r="C23">
        <v>1.1303397223779701</v>
      </c>
      <c r="D23" t="s">
        <v>11</v>
      </c>
      <c r="E23" t="s">
        <v>54</v>
      </c>
      <c r="F23" t="s">
        <v>13</v>
      </c>
      <c r="G23" t="s">
        <v>22</v>
      </c>
      <c r="H23" t="s">
        <v>23</v>
      </c>
      <c r="I23" t="s">
        <v>24</v>
      </c>
      <c r="J23" t="s">
        <v>16</v>
      </c>
      <c r="L23" t="b">
        <f t="shared" si="0"/>
        <v>1</v>
      </c>
      <c r="M23" t="b">
        <f t="shared" si="1"/>
        <v>0</v>
      </c>
      <c r="N23" t="b">
        <f t="shared" si="2"/>
        <v>0</v>
      </c>
    </row>
    <row r="24" spans="1:14" x14ac:dyDescent="0.4">
      <c r="A24" s="1" t="s">
        <v>55</v>
      </c>
      <c r="B24">
        <v>-0.41586543735764098</v>
      </c>
      <c r="D24" t="s">
        <v>11</v>
      </c>
      <c r="E24" t="s">
        <v>56</v>
      </c>
      <c r="F24" t="s">
        <v>13</v>
      </c>
      <c r="G24" t="s">
        <v>22</v>
      </c>
      <c r="H24" t="s">
        <v>23</v>
      </c>
      <c r="I24" t="s">
        <v>24</v>
      </c>
      <c r="J24" t="s">
        <v>16</v>
      </c>
      <c r="L24" t="b">
        <f t="shared" si="0"/>
        <v>1</v>
      </c>
      <c r="M24" t="b">
        <f t="shared" si="1"/>
        <v>0</v>
      </c>
      <c r="N24" t="b">
        <f t="shared" si="2"/>
        <v>0</v>
      </c>
    </row>
    <row r="25" spans="1:14" x14ac:dyDescent="0.4">
      <c r="A25" s="1" t="s">
        <v>57</v>
      </c>
      <c r="B25">
        <v>0.31874551130345602</v>
      </c>
      <c r="C25">
        <v>-0.23882995283754399</v>
      </c>
      <c r="D25" t="s">
        <v>22</v>
      </c>
      <c r="E25" t="s">
        <v>23</v>
      </c>
      <c r="F25" t="s">
        <v>24</v>
      </c>
      <c r="G25" t="s">
        <v>22</v>
      </c>
      <c r="H25" t="s">
        <v>23</v>
      </c>
      <c r="I25" t="s">
        <v>24</v>
      </c>
      <c r="J25" t="s">
        <v>16</v>
      </c>
      <c r="L25" t="b">
        <f t="shared" si="0"/>
        <v>0</v>
      </c>
      <c r="M25" t="b">
        <f t="shared" si="1"/>
        <v>0</v>
      </c>
      <c r="N25" t="b">
        <f t="shared" si="2"/>
        <v>0</v>
      </c>
    </row>
    <row r="26" spans="1:14" x14ac:dyDescent="0.4">
      <c r="A26" s="1" t="s">
        <v>58</v>
      </c>
      <c r="B26">
        <v>0.63703654918673713</v>
      </c>
      <c r="C26">
        <v>0.30111547204481998</v>
      </c>
      <c r="D26" t="s">
        <v>11</v>
      </c>
      <c r="E26" t="s">
        <v>59</v>
      </c>
      <c r="F26" t="s">
        <v>13</v>
      </c>
      <c r="G26" t="s">
        <v>22</v>
      </c>
      <c r="H26" t="s">
        <v>23</v>
      </c>
      <c r="I26" t="s">
        <v>24</v>
      </c>
      <c r="J26" t="s">
        <v>16</v>
      </c>
      <c r="L26" t="b">
        <f t="shared" si="0"/>
        <v>1</v>
      </c>
      <c r="M26" t="b">
        <f t="shared" si="1"/>
        <v>0</v>
      </c>
      <c r="N26" t="b">
        <f t="shared" si="2"/>
        <v>0</v>
      </c>
    </row>
    <row r="27" spans="1:14" x14ac:dyDescent="0.4">
      <c r="A27" s="1" t="s">
        <v>60</v>
      </c>
      <c r="B27">
        <v>-0.856709333062733</v>
      </c>
      <c r="D27" t="s">
        <v>14</v>
      </c>
      <c r="E27" t="s">
        <v>61</v>
      </c>
      <c r="F27" t="s">
        <v>13</v>
      </c>
      <c r="G27" t="s">
        <v>22</v>
      </c>
      <c r="H27" t="s">
        <v>23</v>
      </c>
      <c r="I27" t="s">
        <v>24</v>
      </c>
      <c r="J27" t="s">
        <v>16</v>
      </c>
      <c r="L27" t="b">
        <f t="shared" si="0"/>
        <v>1</v>
      </c>
      <c r="M27" t="b">
        <f t="shared" si="1"/>
        <v>0</v>
      </c>
      <c r="N27" t="b">
        <f t="shared" si="2"/>
        <v>0</v>
      </c>
    </row>
    <row r="28" spans="1:14" x14ac:dyDescent="0.4">
      <c r="A28" s="1" t="s">
        <v>62</v>
      </c>
      <c r="B28">
        <v>8.0739791743605002E-2</v>
      </c>
      <c r="C28">
        <v>4.3030518241276502E-2</v>
      </c>
      <c r="D28" t="s">
        <v>22</v>
      </c>
      <c r="E28" t="s">
        <v>23</v>
      </c>
      <c r="F28" t="s">
        <v>24</v>
      </c>
      <c r="G28" t="s">
        <v>22</v>
      </c>
      <c r="H28" t="s">
        <v>23</v>
      </c>
      <c r="I28" t="s">
        <v>24</v>
      </c>
      <c r="J28" t="s">
        <v>16</v>
      </c>
      <c r="L28" t="b">
        <f t="shared" si="0"/>
        <v>0</v>
      </c>
      <c r="M28" t="b">
        <f t="shared" si="1"/>
        <v>0</v>
      </c>
      <c r="N28" t="b">
        <f t="shared" si="2"/>
        <v>0</v>
      </c>
    </row>
    <row r="29" spans="1:14" x14ac:dyDescent="0.4">
      <c r="A29" s="1" t="s">
        <v>63</v>
      </c>
      <c r="B29">
        <v>-0.23843157582427801</v>
      </c>
      <c r="C29">
        <v>-3.5866981565405701E-2</v>
      </c>
      <c r="D29" t="s">
        <v>22</v>
      </c>
      <c r="E29" t="s">
        <v>23</v>
      </c>
      <c r="F29" t="s">
        <v>24</v>
      </c>
      <c r="G29" t="s">
        <v>22</v>
      </c>
      <c r="H29" t="s">
        <v>23</v>
      </c>
      <c r="I29" t="s">
        <v>24</v>
      </c>
      <c r="J29" t="s">
        <v>16</v>
      </c>
      <c r="L29" t="b">
        <f t="shared" si="0"/>
        <v>0</v>
      </c>
      <c r="M29" t="b">
        <f t="shared" si="1"/>
        <v>0</v>
      </c>
      <c r="N29" t="b">
        <f t="shared" si="2"/>
        <v>0</v>
      </c>
    </row>
    <row r="30" spans="1:14" x14ac:dyDescent="0.4">
      <c r="A30" s="1" t="s">
        <v>64</v>
      </c>
      <c r="B30">
        <v>0.78872482134755506</v>
      </c>
      <c r="D30" t="s">
        <v>22</v>
      </c>
      <c r="E30" t="s">
        <v>23</v>
      </c>
      <c r="F30" t="s">
        <v>24</v>
      </c>
      <c r="G30" t="s">
        <v>22</v>
      </c>
      <c r="H30" t="s">
        <v>23</v>
      </c>
      <c r="I30" t="s">
        <v>24</v>
      </c>
      <c r="J30" t="s">
        <v>16</v>
      </c>
      <c r="L30" t="b">
        <f t="shared" si="0"/>
        <v>0</v>
      </c>
      <c r="M30" t="b">
        <f t="shared" si="1"/>
        <v>0</v>
      </c>
      <c r="N30" t="b">
        <f t="shared" si="2"/>
        <v>0</v>
      </c>
    </row>
    <row r="31" spans="1:14" x14ac:dyDescent="0.4">
      <c r="A31" s="1" t="s">
        <v>65</v>
      </c>
      <c r="B31">
        <v>0.62437591422205896</v>
      </c>
      <c r="C31">
        <v>2.2906300479158701</v>
      </c>
      <c r="D31" t="s">
        <v>11</v>
      </c>
      <c r="E31" t="s">
        <v>66</v>
      </c>
      <c r="F31" t="s">
        <v>13</v>
      </c>
      <c r="G31" t="s">
        <v>22</v>
      </c>
      <c r="H31" t="s">
        <v>23</v>
      </c>
      <c r="I31" t="s">
        <v>24</v>
      </c>
      <c r="J31" t="s">
        <v>16</v>
      </c>
      <c r="L31" t="b">
        <f t="shared" si="0"/>
        <v>1</v>
      </c>
      <c r="M31" t="b">
        <f t="shared" si="1"/>
        <v>0</v>
      </c>
      <c r="N31" t="b">
        <f t="shared" si="2"/>
        <v>0</v>
      </c>
    </row>
    <row r="32" spans="1:14" x14ac:dyDescent="0.4">
      <c r="A32" s="1" t="s">
        <v>67</v>
      </c>
      <c r="B32">
        <v>-0.29564590306773902</v>
      </c>
      <c r="D32" t="s">
        <v>11</v>
      </c>
      <c r="E32" t="s">
        <v>68</v>
      </c>
      <c r="F32" t="s">
        <v>13</v>
      </c>
      <c r="G32" t="s">
        <v>22</v>
      </c>
      <c r="H32" t="s">
        <v>23</v>
      </c>
      <c r="I32" t="s">
        <v>24</v>
      </c>
      <c r="J32" t="s">
        <v>16</v>
      </c>
      <c r="L32" t="b">
        <f t="shared" si="0"/>
        <v>1</v>
      </c>
      <c r="M32" t="b">
        <f t="shared" si="1"/>
        <v>0</v>
      </c>
      <c r="N32" t="b">
        <f t="shared" si="2"/>
        <v>0</v>
      </c>
    </row>
    <row r="33" spans="1:14" x14ac:dyDescent="0.4">
      <c r="A33" s="1" t="s">
        <v>69</v>
      </c>
      <c r="B33">
        <v>-0.48547394536184207</v>
      </c>
      <c r="D33" t="s">
        <v>22</v>
      </c>
      <c r="E33" t="s">
        <v>23</v>
      </c>
      <c r="F33" t="s">
        <v>24</v>
      </c>
      <c r="G33" t="s">
        <v>22</v>
      </c>
      <c r="H33" t="s">
        <v>23</v>
      </c>
      <c r="I33" t="s">
        <v>24</v>
      </c>
      <c r="J33" t="s">
        <v>16</v>
      </c>
      <c r="L33" t="b">
        <f t="shared" si="0"/>
        <v>0</v>
      </c>
      <c r="M33" t="b">
        <f t="shared" si="1"/>
        <v>0</v>
      </c>
      <c r="N33" t="b">
        <f t="shared" si="2"/>
        <v>0</v>
      </c>
    </row>
    <row r="34" spans="1:14" x14ac:dyDescent="0.4">
      <c r="A34" s="1" t="s">
        <v>70</v>
      </c>
      <c r="B34">
        <v>0.30994435138051601</v>
      </c>
      <c r="C34">
        <v>1.4284633695697</v>
      </c>
      <c r="D34" t="s">
        <v>11</v>
      </c>
      <c r="E34" t="s">
        <v>71</v>
      </c>
      <c r="F34" t="s">
        <v>13</v>
      </c>
      <c r="G34" t="s">
        <v>22</v>
      </c>
      <c r="H34" t="s">
        <v>23</v>
      </c>
      <c r="I34" t="s">
        <v>24</v>
      </c>
      <c r="J34" t="s">
        <v>16</v>
      </c>
      <c r="L34" t="b">
        <f t="shared" si="0"/>
        <v>1</v>
      </c>
      <c r="M34" t="b">
        <f t="shared" si="1"/>
        <v>0</v>
      </c>
      <c r="N34" t="b">
        <f t="shared" si="2"/>
        <v>0</v>
      </c>
    </row>
    <row r="35" spans="1:14" x14ac:dyDescent="0.4">
      <c r="A35" s="1" t="s">
        <v>72</v>
      </c>
      <c r="B35">
        <v>-0.21327586707072199</v>
      </c>
      <c r="C35">
        <v>2.3831703874787599E-2</v>
      </c>
      <c r="D35" t="s">
        <v>11</v>
      </c>
      <c r="E35" t="s">
        <v>73</v>
      </c>
      <c r="F35" t="s">
        <v>13</v>
      </c>
      <c r="G35" t="s">
        <v>22</v>
      </c>
      <c r="H35" t="s">
        <v>23</v>
      </c>
      <c r="I35" t="s">
        <v>24</v>
      </c>
      <c r="J35" t="s">
        <v>16</v>
      </c>
      <c r="L35" t="b">
        <f t="shared" si="0"/>
        <v>1</v>
      </c>
      <c r="M35" t="b">
        <f t="shared" si="1"/>
        <v>0</v>
      </c>
      <c r="N35" t="b">
        <f t="shared" si="2"/>
        <v>0</v>
      </c>
    </row>
    <row r="36" spans="1:14" x14ac:dyDescent="0.4">
      <c r="A36" s="1" t="s">
        <v>74</v>
      </c>
      <c r="B36">
        <v>0.27190115072029702</v>
      </c>
      <c r="C36">
        <v>-0.203467965084693</v>
      </c>
      <c r="D36" t="s">
        <v>22</v>
      </c>
      <c r="E36" t="s">
        <v>23</v>
      </c>
      <c r="F36" t="s">
        <v>24</v>
      </c>
      <c r="G36" t="s">
        <v>22</v>
      </c>
      <c r="H36" t="s">
        <v>23</v>
      </c>
      <c r="I36" t="s">
        <v>24</v>
      </c>
      <c r="J36" t="s">
        <v>16</v>
      </c>
      <c r="L36" t="b">
        <f t="shared" si="0"/>
        <v>0</v>
      </c>
      <c r="M36" t="b">
        <f t="shared" si="1"/>
        <v>0</v>
      </c>
      <c r="N36" t="b">
        <f t="shared" si="2"/>
        <v>0</v>
      </c>
    </row>
    <row r="37" spans="1:14" x14ac:dyDescent="0.4">
      <c r="A37" s="1" t="s">
        <v>75</v>
      </c>
      <c r="B37">
        <v>0.50220799948525796</v>
      </c>
      <c r="C37">
        <v>-0.20954401451159399</v>
      </c>
      <c r="D37" t="s">
        <v>22</v>
      </c>
      <c r="E37" t="s">
        <v>23</v>
      </c>
      <c r="F37" t="s">
        <v>24</v>
      </c>
      <c r="G37" t="s">
        <v>22</v>
      </c>
      <c r="H37" t="s">
        <v>23</v>
      </c>
      <c r="I37" t="s">
        <v>24</v>
      </c>
      <c r="J37" t="s">
        <v>16</v>
      </c>
      <c r="L37" t="b">
        <f t="shared" si="0"/>
        <v>0</v>
      </c>
      <c r="M37" t="b">
        <f t="shared" si="1"/>
        <v>0</v>
      </c>
      <c r="N37" t="b">
        <f t="shared" si="2"/>
        <v>0</v>
      </c>
    </row>
    <row r="38" spans="1:14" x14ac:dyDescent="0.4">
      <c r="A38" s="1" t="s">
        <v>76</v>
      </c>
      <c r="B38">
        <v>-4.0824495654977998E-2</v>
      </c>
      <c r="C38">
        <v>-0.74587793116727297</v>
      </c>
      <c r="D38" t="s">
        <v>22</v>
      </c>
      <c r="E38" t="s">
        <v>23</v>
      </c>
      <c r="F38" t="s">
        <v>24</v>
      </c>
      <c r="G38" t="s">
        <v>22</v>
      </c>
      <c r="H38" t="s">
        <v>23</v>
      </c>
      <c r="I38" t="s">
        <v>24</v>
      </c>
      <c r="J38" t="s">
        <v>16</v>
      </c>
      <c r="L38" t="b">
        <f t="shared" si="0"/>
        <v>0</v>
      </c>
      <c r="M38" t="b">
        <f t="shared" si="1"/>
        <v>0</v>
      </c>
      <c r="N38" t="b">
        <f t="shared" si="2"/>
        <v>0</v>
      </c>
    </row>
    <row r="39" spans="1:14" x14ac:dyDescent="0.4">
      <c r="A39" s="1" t="s">
        <v>77</v>
      </c>
      <c r="B39">
        <v>1.16162551335996</v>
      </c>
      <c r="C39">
        <v>-0.32966124721257301</v>
      </c>
      <c r="D39" t="s">
        <v>22</v>
      </c>
      <c r="E39" t="s">
        <v>23</v>
      </c>
      <c r="F39" t="s">
        <v>24</v>
      </c>
      <c r="G39" t="s">
        <v>22</v>
      </c>
      <c r="H39" t="s">
        <v>23</v>
      </c>
      <c r="I39" t="s">
        <v>24</v>
      </c>
      <c r="J39" t="s">
        <v>16</v>
      </c>
      <c r="L39" t="b">
        <f t="shared" si="0"/>
        <v>0</v>
      </c>
      <c r="M39" t="b">
        <f t="shared" si="1"/>
        <v>0</v>
      </c>
      <c r="N39" t="b">
        <f t="shared" si="2"/>
        <v>0</v>
      </c>
    </row>
    <row r="40" spans="1:14" x14ac:dyDescent="0.4">
      <c r="A40" s="1" t="s">
        <v>78</v>
      </c>
      <c r="B40">
        <v>-8.92527015726228E-2</v>
      </c>
      <c r="D40" t="s">
        <v>22</v>
      </c>
      <c r="E40" t="s">
        <v>23</v>
      </c>
      <c r="F40" t="s">
        <v>24</v>
      </c>
      <c r="G40" t="s">
        <v>22</v>
      </c>
      <c r="H40" t="s">
        <v>23</v>
      </c>
      <c r="I40" t="s">
        <v>24</v>
      </c>
      <c r="J40" t="s">
        <v>16</v>
      </c>
      <c r="L40" t="b">
        <f t="shared" si="0"/>
        <v>0</v>
      </c>
      <c r="M40" t="b">
        <f t="shared" si="1"/>
        <v>0</v>
      </c>
      <c r="N40" t="b">
        <f t="shared" si="2"/>
        <v>0</v>
      </c>
    </row>
    <row r="41" spans="1:14" x14ac:dyDescent="0.4">
      <c r="A41" s="1" t="s">
        <v>79</v>
      </c>
      <c r="B41">
        <v>-0.71850228922892001</v>
      </c>
      <c r="C41">
        <v>0.88938092572888106</v>
      </c>
      <c r="D41" t="s">
        <v>11</v>
      </c>
      <c r="E41" t="s">
        <v>80</v>
      </c>
      <c r="F41" t="s">
        <v>13</v>
      </c>
      <c r="G41" t="s">
        <v>14</v>
      </c>
      <c r="H41" t="s">
        <v>44</v>
      </c>
      <c r="I41" t="s">
        <v>13</v>
      </c>
      <c r="J41" t="s">
        <v>16</v>
      </c>
      <c r="L41" t="b">
        <f t="shared" si="0"/>
        <v>1</v>
      </c>
      <c r="M41" t="b">
        <f t="shared" si="1"/>
        <v>1</v>
      </c>
      <c r="N41" t="b">
        <f t="shared" si="2"/>
        <v>1</v>
      </c>
    </row>
    <row r="42" spans="1:14" x14ac:dyDescent="0.4">
      <c r="A42" s="1" t="s">
        <v>81</v>
      </c>
      <c r="B42">
        <v>0.92259088300654801</v>
      </c>
      <c r="D42" t="s">
        <v>22</v>
      </c>
      <c r="E42" t="s">
        <v>23</v>
      </c>
      <c r="F42" t="s">
        <v>24</v>
      </c>
      <c r="G42" t="s">
        <v>22</v>
      </c>
      <c r="H42" t="s">
        <v>23</v>
      </c>
      <c r="I42" t="s">
        <v>24</v>
      </c>
      <c r="J42" t="s">
        <v>16</v>
      </c>
      <c r="L42" t="b">
        <f t="shared" si="0"/>
        <v>0</v>
      </c>
      <c r="M42" t="b">
        <f t="shared" si="1"/>
        <v>0</v>
      </c>
      <c r="N42" t="b">
        <f t="shared" si="2"/>
        <v>0</v>
      </c>
    </row>
    <row r="43" spans="1:14" x14ac:dyDescent="0.4">
      <c r="A43" s="1" t="s">
        <v>82</v>
      </c>
      <c r="B43">
        <v>0.13914295145983899</v>
      </c>
      <c r="C43">
        <v>0.53169774794515001</v>
      </c>
      <c r="D43" t="s">
        <v>83</v>
      </c>
      <c r="E43" t="s">
        <v>84</v>
      </c>
      <c r="F43" t="s">
        <v>13</v>
      </c>
      <c r="G43" t="s">
        <v>22</v>
      </c>
      <c r="H43" t="s">
        <v>23</v>
      </c>
      <c r="I43" t="s">
        <v>24</v>
      </c>
      <c r="J43" t="s">
        <v>16</v>
      </c>
      <c r="L43" t="b">
        <f t="shared" si="0"/>
        <v>1</v>
      </c>
      <c r="M43" t="b">
        <f t="shared" si="1"/>
        <v>0</v>
      </c>
      <c r="N43" t="b">
        <f t="shared" si="2"/>
        <v>0</v>
      </c>
    </row>
    <row r="44" spans="1:14" x14ac:dyDescent="0.4">
      <c r="A44" s="1" t="s">
        <v>85</v>
      </c>
      <c r="B44">
        <v>0.10555358329542</v>
      </c>
      <c r="C44">
        <v>0.223106125654222</v>
      </c>
      <c r="D44" t="s">
        <v>22</v>
      </c>
      <c r="E44" t="s">
        <v>23</v>
      </c>
      <c r="F44" t="s">
        <v>24</v>
      </c>
      <c r="G44" t="s">
        <v>22</v>
      </c>
      <c r="H44" t="s">
        <v>23</v>
      </c>
      <c r="I44" t="s">
        <v>24</v>
      </c>
      <c r="J44" t="s">
        <v>16</v>
      </c>
      <c r="L44" t="b">
        <f t="shared" si="0"/>
        <v>0</v>
      </c>
      <c r="M44" t="b">
        <f t="shared" si="1"/>
        <v>0</v>
      </c>
      <c r="N44" t="b">
        <f t="shared" si="2"/>
        <v>0</v>
      </c>
    </row>
    <row r="45" spans="1:14" x14ac:dyDescent="0.4">
      <c r="A45" s="1" t="s">
        <v>86</v>
      </c>
      <c r="B45">
        <v>0.108190839542512</v>
      </c>
      <c r="D45" t="s">
        <v>22</v>
      </c>
      <c r="E45" t="s">
        <v>23</v>
      </c>
      <c r="F45" t="s">
        <v>24</v>
      </c>
      <c r="G45" t="s">
        <v>22</v>
      </c>
      <c r="H45" t="s">
        <v>23</v>
      </c>
      <c r="I45" t="s">
        <v>24</v>
      </c>
      <c r="J45" t="s">
        <v>16</v>
      </c>
      <c r="L45" t="b">
        <f t="shared" si="0"/>
        <v>0</v>
      </c>
      <c r="M45" t="b">
        <f t="shared" si="1"/>
        <v>0</v>
      </c>
      <c r="N45" t="b">
        <f t="shared" si="2"/>
        <v>0</v>
      </c>
    </row>
    <row r="46" spans="1:14" x14ac:dyDescent="0.4">
      <c r="A46" s="1" t="s">
        <v>87</v>
      </c>
      <c r="B46">
        <v>-4.9703922238015386E-3</v>
      </c>
      <c r="C46">
        <v>-0.43933854123020888</v>
      </c>
      <c r="D46" t="s">
        <v>22</v>
      </c>
      <c r="E46" t="s">
        <v>23</v>
      </c>
      <c r="F46" t="s">
        <v>24</v>
      </c>
      <c r="G46" t="s">
        <v>22</v>
      </c>
      <c r="H46" t="s">
        <v>23</v>
      </c>
      <c r="I46" t="s">
        <v>24</v>
      </c>
      <c r="J46" t="s">
        <v>16</v>
      </c>
      <c r="L46" t="b">
        <f t="shared" si="0"/>
        <v>0</v>
      </c>
      <c r="M46" t="b">
        <f t="shared" si="1"/>
        <v>0</v>
      </c>
      <c r="N46" t="b">
        <f t="shared" si="2"/>
        <v>0</v>
      </c>
    </row>
    <row r="47" spans="1:14" x14ac:dyDescent="0.4">
      <c r="A47" s="1" t="s">
        <v>88</v>
      </c>
      <c r="B47">
        <v>-0.26058939366314898</v>
      </c>
      <c r="C47">
        <v>0.14492437838876701</v>
      </c>
      <c r="D47" t="s">
        <v>11</v>
      </c>
      <c r="E47" t="s">
        <v>89</v>
      </c>
      <c r="F47" t="s">
        <v>13</v>
      </c>
      <c r="G47" t="s">
        <v>22</v>
      </c>
      <c r="H47" t="s">
        <v>23</v>
      </c>
      <c r="I47" t="s">
        <v>24</v>
      </c>
      <c r="J47" t="s">
        <v>16</v>
      </c>
      <c r="L47" t="b">
        <f t="shared" si="0"/>
        <v>1</v>
      </c>
      <c r="M47" t="b">
        <f t="shared" si="1"/>
        <v>0</v>
      </c>
      <c r="N47" t="b">
        <f t="shared" si="2"/>
        <v>0</v>
      </c>
    </row>
    <row r="48" spans="1:14" x14ac:dyDescent="0.4">
      <c r="A48" s="1" t="s">
        <v>90</v>
      </c>
      <c r="B48">
        <v>-2.6810367513726799E-2</v>
      </c>
      <c r="C48">
        <v>-0.485971172913431</v>
      </c>
      <c r="D48" t="s">
        <v>22</v>
      </c>
      <c r="E48" t="s">
        <v>23</v>
      </c>
      <c r="F48" t="s">
        <v>24</v>
      </c>
      <c r="G48" t="s">
        <v>22</v>
      </c>
      <c r="H48" t="s">
        <v>23</v>
      </c>
      <c r="I48" t="s">
        <v>24</v>
      </c>
      <c r="J48" t="s">
        <v>16</v>
      </c>
      <c r="L48" t="b">
        <f t="shared" si="0"/>
        <v>0</v>
      </c>
      <c r="M48" t="b">
        <f t="shared" si="1"/>
        <v>0</v>
      </c>
      <c r="N48" t="b">
        <f t="shared" si="2"/>
        <v>0</v>
      </c>
    </row>
    <row r="49" spans="1:14" x14ac:dyDescent="0.4">
      <c r="A49" s="1" t="s">
        <v>91</v>
      </c>
      <c r="B49">
        <v>1.2137780357338901</v>
      </c>
      <c r="C49">
        <v>-0.21307932860645301</v>
      </c>
      <c r="D49" t="s">
        <v>22</v>
      </c>
      <c r="E49" t="s">
        <v>23</v>
      </c>
      <c r="F49" t="s">
        <v>24</v>
      </c>
      <c r="G49" t="s">
        <v>22</v>
      </c>
      <c r="H49" t="s">
        <v>23</v>
      </c>
      <c r="I49" t="s">
        <v>24</v>
      </c>
      <c r="J49" t="s">
        <v>16</v>
      </c>
      <c r="L49" t="b">
        <f t="shared" si="0"/>
        <v>0</v>
      </c>
      <c r="M49" t="b">
        <f t="shared" si="1"/>
        <v>0</v>
      </c>
      <c r="N49" t="b">
        <f t="shared" si="2"/>
        <v>0</v>
      </c>
    </row>
    <row r="50" spans="1:14" x14ac:dyDescent="0.4">
      <c r="A50" s="1" t="s">
        <v>92</v>
      </c>
      <c r="B50">
        <v>0.85981637992218796</v>
      </c>
      <c r="C50">
        <v>-7.8996439961270801E-2</v>
      </c>
      <c r="D50" t="s">
        <v>22</v>
      </c>
      <c r="E50" t="s">
        <v>23</v>
      </c>
      <c r="F50" t="s">
        <v>24</v>
      </c>
      <c r="G50" t="s">
        <v>22</v>
      </c>
      <c r="H50" t="s">
        <v>23</v>
      </c>
      <c r="I50" t="s">
        <v>24</v>
      </c>
      <c r="J50" t="s">
        <v>16</v>
      </c>
      <c r="L50" t="b">
        <f t="shared" si="0"/>
        <v>0</v>
      </c>
      <c r="M50" t="b">
        <f t="shared" si="1"/>
        <v>0</v>
      </c>
      <c r="N50" t="b">
        <f t="shared" si="2"/>
        <v>0</v>
      </c>
    </row>
    <row r="51" spans="1:14" x14ac:dyDescent="0.4">
      <c r="A51" s="1" t="s">
        <v>93</v>
      </c>
      <c r="B51">
        <v>-0.22215253476649999</v>
      </c>
      <c r="C51">
        <v>3.36455871022684E-2</v>
      </c>
      <c r="D51" t="s">
        <v>22</v>
      </c>
      <c r="E51" t="s">
        <v>23</v>
      </c>
      <c r="F51" t="s">
        <v>24</v>
      </c>
      <c r="G51" t="s">
        <v>22</v>
      </c>
      <c r="H51" t="s">
        <v>23</v>
      </c>
      <c r="I51" t="s">
        <v>24</v>
      </c>
      <c r="J51" t="s">
        <v>16</v>
      </c>
      <c r="L51" t="b">
        <f t="shared" si="0"/>
        <v>0</v>
      </c>
      <c r="M51" t="b">
        <f t="shared" si="1"/>
        <v>0</v>
      </c>
      <c r="N51" t="b">
        <f t="shared" si="2"/>
        <v>0</v>
      </c>
    </row>
    <row r="52" spans="1:14" x14ac:dyDescent="0.4">
      <c r="A52" s="1" t="s">
        <v>94</v>
      </c>
      <c r="B52">
        <v>1.9724897256778701E-2</v>
      </c>
      <c r="C52">
        <v>-0.59448868156033996</v>
      </c>
      <c r="D52" t="s">
        <v>22</v>
      </c>
      <c r="E52" t="s">
        <v>23</v>
      </c>
      <c r="F52" t="s">
        <v>24</v>
      </c>
      <c r="G52" t="s">
        <v>22</v>
      </c>
      <c r="H52" t="s">
        <v>23</v>
      </c>
      <c r="I52" t="s">
        <v>24</v>
      </c>
      <c r="J52" t="s">
        <v>16</v>
      </c>
      <c r="L52" t="b">
        <f t="shared" si="0"/>
        <v>0</v>
      </c>
      <c r="M52" t="b">
        <f t="shared" si="1"/>
        <v>0</v>
      </c>
      <c r="N52" t="b">
        <f t="shared" si="2"/>
        <v>0</v>
      </c>
    </row>
    <row r="53" spans="1:14" x14ac:dyDescent="0.4">
      <c r="A53" s="1" t="s">
        <v>95</v>
      </c>
      <c r="B53">
        <v>-2.16222571469314E-2</v>
      </c>
      <c r="D53" t="s">
        <v>26</v>
      </c>
      <c r="E53" t="s">
        <v>96</v>
      </c>
      <c r="F53" t="s">
        <v>28</v>
      </c>
      <c r="G53" t="s">
        <v>22</v>
      </c>
      <c r="H53" t="s">
        <v>23</v>
      </c>
      <c r="I53" t="s">
        <v>24</v>
      </c>
      <c r="J53" t="s">
        <v>16</v>
      </c>
      <c r="L53" t="b">
        <f t="shared" si="0"/>
        <v>1</v>
      </c>
      <c r="M53" t="b">
        <f t="shared" si="1"/>
        <v>0</v>
      </c>
      <c r="N53" t="b">
        <f t="shared" si="2"/>
        <v>0</v>
      </c>
    </row>
    <row r="54" spans="1:14" x14ac:dyDescent="0.4">
      <c r="A54" s="1" t="s">
        <v>97</v>
      </c>
      <c r="B54">
        <v>0.19570846909241399</v>
      </c>
      <c r="D54" t="s">
        <v>22</v>
      </c>
      <c r="E54" t="s">
        <v>23</v>
      </c>
      <c r="F54" t="s">
        <v>24</v>
      </c>
      <c r="G54" t="s">
        <v>22</v>
      </c>
      <c r="H54" t="s">
        <v>23</v>
      </c>
      <c r="I54" t="s">
        <v>24</v>
      </c>
      <c r="J54" t="s">
        <v>16</v>
      </c>
      <c r="L54" t="b">
        <f t="shared" si="0"/>
        <v>0</v>
      </c>
      <c r="M54" t="b">
        <f t="shared" si="1"/>
        <v>0</v>
      </c>
      <c r="N54" t="b">
        <f t="shared" si="2"/>
        <v>0</v>
      </c>
    </row>
    <row r="55" spans="1:14" x14ac:dyDescent="0.4">
      <c r="A55" s="1" t="s">
        <v>98</v>
      </c>
      <c r="B55">
        <v>0.325658663210389</v>
      </c>
      <c r="C55">
        <v>0.76090956500615192</v>
      </c>
      <c r="D55" t="s">
        <v>22</v>
      </c>
      <c r="E55" t="s">
        <v>23</v>
      </c>
      <c r="F55" t="s">
        <v>24</v>
      </c>
      <c r="G55" t="s">
        <v>22</v>
      </c>
      <c r="H55" t="s">
        <v>23</v>
      </c>
      <c r="I55" t="s">
        <v>24</v>
      </c>
      <c r="J55" t="s">
        <v>16</v>
      </c>
      <c r="L55" t="b">
        <f t="shared" si="0"/>
        <v>0</v>
      </c>
      <c r="M55" t="b">
        <f t="shared" si="1"/>
        <v>0</v>
      </c>
      <c r="N55" t="b">
        <f t="shared" si="2"/>
        <v>0</v>
      </c>
    </row>
    <row r="56" spans="1:14" x14ac:dyDescent="0.4">
      <c r="A56" s="1" t="s">
        <v>99</v>
      </c>
      <c r="B56">
        <v>1.39818530985762</v>
      </c>
      <c r="C56">
        <v>1.6579369883653201</v>
      </c>
      <c r="D56" t="s">
        <v>11</v>
      </c>
      <c r="E56" t="s">
        <v>100</v>
      </c>
      <c r="F56" t="s">
        <v>13</v>
      </c>
      <c r="G56" t="s">
        <v>22</v>
      </c>
      <c r="H56" t="s">
        <v>23</v>
      </c>
      <c r="I56" t="s">
        <v>24</v>
      </c>
      <c r="J56" t="s">
        <v>16</v>
      </c>
      <c r="L56" t="b">
        <f t="shared" si="0"/>
        <v>1</v>
      </c>
      <c r="M56" t="b">
        <f t="shared" si="1"/>
        <v>0</v>
      </c>
      <c r="N56" t="b">
        <f t="shared" si="2"/>
        <v>0</v>
      </c>
    </row>
    <row r="57" spans="1:14" x14ac:dyDescent="0.4">
      <c r="A57" s="1" t="s">
        <v>101</v>
      </c>
      <c r="B57">
        <v>-0.14885257897756701</v>
      </c>
      <c r="D57" t="s">
        <v>22</v>
      </c>
      <c r="E57" t="s">
        <v>23</v>
      </c>
      <c r="F57" t="s">
        <v>24</v>
      </c>
      <c r="G57" t="s">
        <v>22</v>
      </c>
      <c r="H57" t="s">
        <v>23</v>
      </c>
      <c r="I57" t="s">
        <v>24</v>
      </c>
      <c r="J57" t="s">
        <v>16</v>
      </c>
      <c r="L57" t="b">
        <f t="shared" si="0"/>
        <v>0</v>
      </c>
      <c r="M57" t="b">
        <f t="shared" si="1"/>
        <v>0</v>
      </c>
      <c r="N57" t="b">
        <f t="shared" si="2"/>
        <v>0</v>
      </c>
    </row>
    <row r="58" spans="1:14" x14ac:dyDescent="0.4">
      <c r="A58" s="1" t="s">
        <v>102</v>
      </c>
      <c r="B58">
        <v>7.5268777490794012E-2</v>
      </c>
      <c r="C58">
        <v>0.33200126250812889</v>
      </c>
      <c r="D58" t="s">
        <v>22</v>
      </c>
      <c r="E58" t="s">
        <v>23</v>
      </c>
      <c r="F58" t="s">
        <v>24</v>
      </c>
      <c r="G58" t="s">
        <v>22</v>
      </c>
      <c r="H58" t="s">
        <v>23</v>
      </c>
      <c r="I58" t="s">
        <v>24</v>
      </c>
      <c r="J58" t="s">
        <v>16</v>
      </c>
      <c r="L58" t="b">
        <f t="shared" si="0"/>
        <v>0</v>
      </c>
      <c r="M58" t="b">
        <f t="shared" si="1"/>
        <v>0</v>
      </c>
      <c r="N58" t="b">
        <f t="shared" si="2"/>
        <v>0</v>
      </c>
    </row>
    <row r="59" spans="1:14" x14ac:dyDescent="0.4">
      <c r="A59" s="1" t="s">
        <v>103</v>
      </c>
      <c r="B59">
        <v>0.46315771913346199</v>
      </c>
      <c r="C59">
        <v>-0.72768491848871708</v>
      </c>
      <c r="D59" t="s">
        <v>22</v>
      </c>
      <c r="E59" t="s">
        <v>23</v>
      </c>
      <c r="F59" t="s">
        <v>24</v>
      </c>
      <c r="G59" t="s">
        <v>22</v>
      </c>
      <c r="H59" t="s">
        <v>23</v>
      </c>
      <c r="I59" t="s">
        <v>24</v>
      </c>
      <c r="J59" t="s">
        <v>16</v>
      </c>
      <c r="L59" t="b">
        <f t="shared" si="0"/>
        <v>0</v>
      </c>
      <c r="M59" t="b">
        <f t="shared" si="1"/>
        <v>0</v>
      </c>
      <c r="N59" t="b">
        <f t="shared" si="2"/>
        <v>0</v>
      </c>
    </row>
    <row r="60" spans="1:14" x14ac:dyDescent="0.4">
      <c r="A60" s="1" t="s">
        <v>104</v>
      </c>
      <c r="B60">
        <v>-0.75150415387297809</v>
      </c>
      <c r="C60">
        <v>0.63129502703075802</v>
      </c>
      <c r="D60" t="s">
        <v>22</v>
      </c>
      <c r="E60" t="s">
        <v>23</v>
      </c>
      <c r="F60" t="s">
        <v>24</v>
      </c>
      <c r="G60" t="s">
        <v>105</v>
      </c>
      <c r="H60" t="s">
        <v>106</v>
      </c>
      <c r="I60" t="s">
        <v>13</v>
      </c>
      <c r="J60" t="s">
        <v>16</v>
      </c>
      <c r="L60" t="b">
        <f t="shared" si="0"/>
        <v>0</v>
      </c>
      <c r="M60" t="b">
        <f t="shared" si="1"/>
        <v>1</v>
      </c>
      <c r="N60" t="b">
        <f t="shared" si="2"/>
        <v>0</v>
      </c>
    </row>
    <row r="61" spans="1:14" x14ac:dyDescent="0.4">
      <c r="A61" s="1" t="s">
        <v>107</v>
      </c>
      <c r="B61">
        <v>3.4618845522676897E-2</v>
      </c>
      <c r="D61" t="s">
        <v>22</v>
      </c>
      <c r="E61" t="s">
        <v>23</v>
      </c>
      <c r="F61" t="s">
        <v>24</v>
      </c>
      <c r="G61" t="s">
        <v>22</v>
      </c>
      <c r="H61" t="s">
        <v>23</v>
      </c>
      <c r="I61" t="s">
        <v>24</v>
      </c>
      <c r="J61" t="s">
        <v>16</v>
      </c>
      <c r="L61" t="b">
        <f t="shared" si="0"/>
        <v>0</v>
      </c>
      <c r="M61" t="b">
        <f t="shared" si="1"/>
        <v>0</v>
      </c>
      <c r="N61" t="b">
        <f t="shared" si="2"/>
        <v>0</v>
      </c>
    </row>
    <row r="62" spans="1:14" x14ac:dyDescent="0.4">
      <c r="A62" s="1" t="s">
        <v>108</v>
      </c>
      <c r="B62">
        <v>7.6469143777731105E-2</v>
      </c>
      <c r="D62" t="s">
        <v>22</v>
      </c>
      <c r="E62" t="s">
        <v>23</v>
      </c>
      <c r="F62" t="s">
        <v>24</v>
      </c>
      <c r="G62" t="s">
        <v>22</v>
      </c>
      <c r="H62" t="s">
        <v>23</v>
      </c>
      <c r="I62" t="s">
        <v>24</v>
      </c>
      <c r="J62" t="s">
        <v>16</v>
      </c>
      <c r="L62" t="b">
        <f t="shared" si="0"/>
        <v>0</v>
      </c>
      <c r="M62" t="b">
        <f t="shared" si="1"/>
        <v>0</v>
      </c>
      <c r="N62" t="b">
        <f t="shared" si="2"/>
        <v>0</v>
      </c>
    </row>
    <row r="63" spans="1:14" x14ac:dyDescent="0.4">
      <c r="A63" s="1" t="s">
        <v>109</v>
      </c>
      <c r="B63">
        <v>0.46170774913443402</v>
      </c>
      <c r="C63">
        <v>0.39744105346431702</v>
      </c>
      <c r="D63" t="s">
        <v>22</v>
      </c>
      <c r="E63" t="s">
        <v>23</v>
      </c>
      <c r="F63" t="s">
        <v>24</v>
      </c>
      <c r="G63" t="s">
        <v>22</v>
      </c>
      <c r="H63" t="s">
        <v>23</v>
      </c>
      <c r="I63" t="s">
        <v>24</v>
      </c>
      <c r="J63" t="s">
        <v>16</v>
      </c>
      <c r="L63" t="b">
        <f t="shared" si="0"/>
        <v>0</v>
      </c>
      <c r="M63" t="b">
        <f t="shared" si="1"/>
        <v>0</v>
      </c>
      <c r="N63" t="b">
        <f t="shared" si="2"/>
        <v>0</v>
      </c>
    </row>
    <row r="64" spans="1:14" x14ac:dyDescent="0.4">
      <c r="A64" s="1" t="s">
        <v>110</v>
      </c>
      <c r="B64">
        <v>-0.26678206810614702</v>
      </c>
      <c r="C64">
        <v>7.3043824978597707E-3</v>
      </c>
      <c r="D64" t="s">
        <v>22</v>
      </c>
      <c r="E64" t="s">
        <v>23</v>
      </c>
      <c r="F64" t="s">
        <v>24</v>
      </c>
      <c r="G64" t="s">
        <v>22</v>
      </c>
      <c r="H64" t="s">
        <v>23</v>
      </c>
      <c r="I64" t="s">
        <v>24</v>
      </c>
      <c r="J64" t="s">
        <v>16</v>
      </c>
      <c r="L64" t="b">
        <f t="shared" si="0"/>
        <v>0</v>
      </c>
      <c r="M64" t="b">
        <f t="shared" si="1"/>
        <v>0</v>
      </c>
      <c r="N64" t="b">
        <f t="shared" si="2"/>
        <v>0</v>
      </c>
    </row>
    <row r="65" spans="1:14" x14ac:dyDescent="0.4">
      <c r="A65" s="1" t="s">
        <v>111</v>
      </c>
      <c r="B65">
        <v>1.1331607479089501</v>
      </c>
      <c r="D65" t="s">
        <v>22</v>
      </c>
      <c r="E65" t="s">
        <v>23</v>
      </c>
      <c r="F65" t="s">
        <v>24</v>
      </c>
      <c r="G65" t="s">
        <v>22</v>
      </c>
      <c r="H65" t="s">
        <v>23</v>
      </c>
      <c r="I65" t="s">
        <v>24</v>
      </c>
      <c r="J65" t="s">
        <v>16</v>
      </c>
      <c r="L65" t="b">
        <f t="shared" si="0"/>
        <v>0</v>
      </c>
      <c r="M65" t="b">
        <f t="shared" si="1"/>
        <v>0</v>
      </c>
      <c r="N65" t="b">
        <f t="shared" si="2"/>
        <v>0</v>
      </c>
    </row>
    <row r="66" spans="1:14" x14ac:dyDescent="0.4">
      <c r="A66" s="1" t="s">
        <v>112</v>
      </c>
      <c r="B66">
        <v>-0.86029957245396804</v>
      </c>
      <c r="C66">
        <v>0.54746774614239602</v>
      </c>
      <c r="D66" t="s">
        <v>11</v>
      </c>
      <c r="E66" t="s">
        <v>113</v>
      </c>
      <c r="F66" t="s">
        <v>13</v>
      </c>
      <c r="G66" t="s">
        <v>38</v>
      </c>
      <c r="H66" t="s">
        <v>114</v>
      </c>
      <c r="I66" t="s">
        <v>13</v>
      </c>
      <c r="J66" t="s">
        <v>16</v>
      </c>
      <c r="L66" t="b">
        <f t="shared" si="0"/>
        <v>1</v>
      </c>
      <c r="M66" t="b">
        <f t="shared" si="1"/>
        <v>1</v>
      </c>
      <c r="N66" t="b">
        <f t="shared" si="2"/>
        <v>1</v>
      </c>
    </row>
    <row r="67" spans="1:14" x14ac:dyDescent="0.4">
      <c r="A67" s="1" t="s">
        <v>115</v>
      </c>
      <c r="B67">
        <v>0.109736877136707</v>
      </c>
      <c r="C67">
        <v>0.96832804524674787</v>
      </c>
      <c r="D67" t="s">
        <v>11</v>
      </c>
      <c r="E67" t="s">
        <v>116</v>
      </c>
      <c r="F67" t="s">
        <v>13</v>
      </c>
      <c r="G67" t="s">
        <v>22</v>
      </c>
      <c r="H67" t="s">
        <v>23</v>
      </c>
      <c r="I67" t="s">
        <v>24</v>
      </c>
      <c r="J67" t="s">
        <v>16</v>
      </c>
      <c r="L67" t="b">
        <f t="shared" ref="L67:L100" si="3">IF(F67 &lt;&gt; "Wildtype_Tumor",TRUE,FALSE)</f>
        <v>1</v>
      </c>
      <c r="M67" t="b">
        <f t="shared" ref="M67:M100" si="4">IF(I67 &lt;&gt; "Wildtype_Tumor",TRUE,FALSE)</f>
        <v>0</v>
      </c>
      <c r="N67" t="b">
        <f t="shared" si="2"/>
        <v>0</v>
      </c>
    </row>
    <row r="68" spans="1:14" x14ac:dyDescent="0.4">
      <c r="A68" s="1" t="s">
        <v>117</v>
      </c>
      <c r="B68">
        <v>0.60650717642841101</v>
      </c>
      <c r="C68">
        <v>-0.42750645110358798</v>
      </c>
      <c r="D68" t="s">
        <v>22</v>
      </c>
      <c r="E68" t="s">
        <v>23</v>
      </c>
      <c r="F68" t="s">
        <v>24</v>
      </c>
      <c r="G68" t="s">
        <v>22</v>
      </c>
      <c r="H68" t="s">
        <v>23</v>
      </c>
      <c r="I68" t="s">
        <v>24</v>
      </c>
      <c r="J68" t="s">
        <v>16</v>
      </c>
      <c r="L68" t="b">
        <f t="shared" si="3"/>
        <v>0</v>
      </c>
      <c r="M68" t="b">
        <f t="shared" si="4"/>
        <v>0</v>
      </c>
      <c r="N68" t="b">
        <f t="shared" ref="N68:N100" si="5">IF(L68=TRUE,IF(M68=TRUE,TRUE,FALSE))</f>
        <v>0</v>
      </c>
    </row>
    <row r="69" spans="1:14" x14ac:dyDescent="0.4">
      <c r="A69" s="1" t="s">
        <v>118</v>
      </c>
      <c r="B69">
        <v>-0.52243989127241708</v>
      </c>
      <c r="C69">
        <v>0.28267969860448899</v>
      </c>
      <c r="D69" t="s">
        <v>11</v>
      </c>
      <c r="E69" t="s">
        <v>80</v>
      </c>
      <c r="F69" t="s">
        <v>13</v>
      </c>
      <c r="G69" t="s">
        <v>22</v>
      </c>
      <c r="H69" t="s">
        <v>23</v>
      </c>
      <c r="I69" t="s">
        <v>24</v>
      </c>
      <c r="J69" t="s">
        <v>16</v>
      </c>
      <c r="L69" t="b">
        <f t="shared" si="3"/>
        <v>1</v>
      </c>
      <c r="M69" t="b">
        <f t="shared" si="4"/>
        <v>0</v>
      </c>
      <c r="N69" t="b">
        <f t="shared" si="5"/>
        <v>0</v>
      </c>
    </row>
    <row r="70" spans="1:14" x14ac:dyDescent="0.4">
      <c r="A70" s="1" t="s">
        <v>119</v>
      </c>
      <c r="B70">
        <v>5.1616515964499697E-2</v>
      </c>
      <c r="D70" t="s">
        <v>22</v>
      </c>
      <c r="E70" t="s">
        <v>23</v>
      </c>
      <c r="F70" t="s">
        <v>24</v>
      </c>
      <c r="G70" t="s">
        <v>22</v>
      </c>
      <c r="H70" t="s">
        <v>23</v>
      </c>
      <c r="I70" t="s">
        <v>24</v>
      </c>
      <c r="J70" t="s">
        <v>16</v>
      </c>
      <c r="L70" t="b">
        <f t="shared" si="3"/>
        <v>0</v>
      </c>
      <c r="M70" t="b">
        <f t="shared" si="4"/>
        <v>0</v>
      </c>
      <c r="N70" t="b">
        <f t="shared" si="5"/>
        <v>0</v>
      </c>
    </row>
    <row r="71" spans="1:14" x14ac:dyDescent="0.4">
      <c r="A71" s="1" t="s">
        <v>120</v>
      </c>
      <c r="B71">
        <v>-1.18406248548246</v>
      </c>
      <c r="C71">
        <v>1.3923693509761601</v>
      </c>
      <c r="D71" t="s">
        <v>14</v>
      </c>
      <c r="E71" t="s">
        <v>121</v>
      </c>
      <c r="F71" t="s">
        <v>13</v>
      </c>
      <c r="G71" t="s">
        <v>22</v>
      </c>
      <c r="H71" t="s">
        <v>23</v>
      </c>
      <c r="I71" t="s">
        <v>24</v>
      </c>
      <c r="J71" t="s">
        <v>16</v>
      </c>
      <c r="L71" t="b">
        <f t="shared" si="3"/>
        <v>1</v>
      </c>
      <c r="M71" t="b">
        <f t="shared" si="4"/>
        <v>0</v>
      </c>
      <c r="N71" t="b">
        <f t="shared" si="5"/>
        <v>0</v>
      </c>
    </row>
    <row r="72" spans="1:14" x14ac:dyDescent="0.4">
      <c r="A72" s="1" t="s">
        <v>122</v>
      </c>
      <c r="B72">
        <v>6.6339373647268302E-2</v>
      </c>
      <c r="D72" t="s">
        <v>11</v>
      </c>
      <c r="E72" t="s">
        <v>123</v>
      </c>
      <c r="F72" t="s">
        <v>13</v>
      </c>
      <c r="G72" t="s">
        <v>22</v>
      </c>
      <c r="H72" t="s">
        <v>23</v>
      </c>
      <c r="I72" t="s">
        <v>24</v>
      </c>
      <c r="J72" t="s">
        <v>16</v>
      </c>
      <c r="L72" t="b">
        <f t="shared" si="3"/>
        <v>1</v>
      </c>
      <c r="M72" t="b">
        <f t="shared" si="4"/>
        <v>0</v>
      </c>
      <c r="N72" t="b">
        <f t="shared" si="5"/>
        <v>0</v>
      </c>
    </row>
    <row r="73" spans="1:14" x14ac:dyDescent="0.4">
      <c r="A73" s="1" t="s">
        <v>124</v>
      </c>
      <c r="B73">
        <v>0.44053934121744998</v>
      </c>
      <c r="D73" t="s">
        <v>22</v>
      </c>
      <c r="E73" t="s">
        <v>23</v>
      </c>
      <c r="F73" t="s">
        <v>24</v>
      </c>
      <c r="G73" t="s">
        <v>22</v>
      </c>
      <c r="H73" t="s">
        <v>23</v>
      </c>
      <c r="I73" t="s">
        <v>24</v>
      </c>
      <c r="J73" t="s">
        <v>16</v>
      </c>
      <c r="L73" t="b">
        <f t="shared" si="3"/>
        <v>0</v>
      </c>
      <c r="M73" t="b">
        <f t="shared" si="4"/>
        <v>0</v>
      </c>
      <c r="N73" t="b">
        <f t="shared" si="5"/>
        <v>0</v>
      </c>
    </row>
    <row r="74" spans="1:14" x14ac:dyDescent="0.4">
      <c r="A74" s="1" t="s">
        <v>125</v>
      </c>
      <c r="B74">
        <v>0.42670902608272199</v>
      </c>
      <c r="C74">
        <v>-8.8195670022961206E-2</v>
      </c>
      <c r="D74" t="s">
        <v>22</v>
      </c>
      <c r="E74" t="s">
        <v>23</v>
      </c>
      <c r="F74" t="s">
        <v>24</v>
      </c>
      <c r="G74" t="s">
        <v>22</v>
      </c>
      <c r="H74" t="s">
        <v>23</v>
      </c>
      <c r="I74" t="s">
        <v>24</v>
      </c>
      <c r="J74" t="s">
        <v>16</v>
      </c>
      <c r="L74" t="b">
        <f t="shared" si="3"/>
        <v>0</v>
      </c>
      <c r="M74" t="b">
        <f t="shared" si="4"/>
        <v>0</v>
      </c>
      <c r="N74" t="b">
        <f t="shared" si="5"/>
        <v>0</v>
      </c>
    </row>
    <row r="75" spans="1:14" x14ac:dyDescent="0.4">
      <c r="A75" s="1" t="s">
        <v>126</v>
      </c>
      <c r="B75">
        <v>0.87045781668748501</v>
      </c>
      <c r="C75">
        <v>-0.60510668272677604</v>
      </c>
      <c r="D75" t="s">
        <v>22</v>
      </c>
      <c r="E75" t="s">
        <v>23</v>
      </c>
      <c r="F75" t="s">
        <v>24</v>
      </c>
      <c r="G75" t="s">
        <v>22</v>
      </c>
      <c r="H75" t="s">
        <v>23</v>
      </c>
      <c r="I75" t="s">
        <v>24</v>
      </c>
      <c r="J75" t="s">
        <v>16</v>
      </c>
      <c r="L75" t="b">
        <f t="shared" si="3"/>
        <v>0</v>
      </c>
      <c r="M75" t="b">
        <f t="shared" si="4"/>
        <v>0</v>
      </c>
      <c r="N75" t="b">
        <f t="shared" si="5"/>
        <v>0</v>
      </c>
    </row>
    <row r="76" spans="1:14" x14ac:dyDescent="0.4">
      <c r="A76" s="1" t="s">
        <v>127</v>
      </c>
      <c r="B76">
        <v>2.9765048154822799E-2</v>
      </c>
      <c r="D76" t="s">
        <v>22</v>
      </c>
      <c r="E76" t="s">
        <v>23</v>
      </c>
      <c r="F76" t="s">
        <v>24</v>
      </c>
      <c r="G76" t="s">
        <v>22</v>
      </c>
      <c r="H76" t="s">
        <v>23</v>
      </c>
      <c r="I76" t="s">
        <v>24</v>
      </c>
      <c r="J76" t="s">
        <v>16</v>
      </c>
      <c r="L76" t="b">
        <f t="shared" si="3"/>
        <v>0</v>
      </c>
      <c r="M76" t="b">
        <f t="shared" si="4"/>
        <v>0</v>
      </c>
      <c r="N76" t="b">
        <f t="shared" si="5"/>
        <v>0</v>
      </c>
    </row>
    <row r="77" spans="1:14" x14ac:dyDescent="0.4">
      <c r="A77" s="1" t="s">
        <v>128</v>
      </c>
      <c r="B77">
        <v>1.5015427472828601E-2</v>
      </c>
      <c r="C77">
        <v>0.64489511973448599</v>
      </c>
      <c r="D77" t="s">
        <v>22</v>
      </c>
      <c r="E77" t="s">
        <v>23</v>
      </c>
      <c r="F77" t="s">
        <v>24</v>
      </c>
      <c r="G77" t="s">
        <v>22</v>
      </c>
      <c r="H77" t="s">
        <v>23</v>
      </c>
      <c r="I77" t="s">
        <v>24</v>
      </c>
      <c r="J77" t="s">
        <v>16</v>
      </c>
      <c r="L77" t="b">
        <f t="shared" si="3"/>
        <v>0</v>
      </c>
      <c r="M77" t="b">
        <f t="shared" si="4"/>
        <v>0</v>
      </c>
      <c r="N77" t="b">
        <f t="shared" si="5"/>
        <v>0</v>
      </c>
    </row>
    <row r="78" spans="1:14" x14ac:dyDescent="0.4">
      <c r="A78" s="1" t="s">
        <v>129</v>
      </c>
      <c r="B78">
        <v>-1.0619505021170199</v>
      </c>
      <c r="D78" t="s">
        <v>19</v>
      </c>
      <c r="E78" t="s">
        <v>130</v>
      </c>
      <c r="F78" t="s">
        <v>13</v>
      </c>
      <c r="G78" t="s">
        <v>22</v>
      </c>
      <c r="H78" t="s">
        <v>23</v>
      </c>
      <c r="I78" t="s">
        <v>24</v>
      </c>
      <c r="J78" t="s">
        <v>16</v>
      </c>
      <c r="L78" t="b">
        <f t="shared" si="3"/>
        <v>1</v>
      </c>
      <c r="M78" t="b">
        <f t="shared" si="4"/>
        <v>0</v>
      </c>
      <c r="N78" t="b">
        <f t="shared" si="5"/>
        <v>0</v>
      </c>
    </row>
    <row r="79" spans="1:14" x14ac:dyDescent="0.4">
      <c r="A79" s="1" t="s">
        <v>131</v>
      </c>
      <c r="B79">
        <v>0.41580861651376289</v>
      </c>
      <c r="C79">
        <v>-0.28067734256228999</v>
      </c>
      <c r="D79" t="s">
        <v>22</v>
      </c>
      <c r="E79" t="s">
        <v>23</v>
      </c>
      <c r="F79" t="s">
        <v>24</v>
      </c>
      <c r="G79" t="s">
        <v>22</v>
      </c>
      <c r="H79" t="s">
        <v>23</v>
      </c>
      <c r="I79" t="s">
        <v>24</v>
      </c>
      <c r="J79" t="s">
        <v>16</v>
      </c>
      <c r="L79" t="b">
        <f t="shared" si="3"/>
        <v>0</v>
      </c>
      <c r="M79" t="b">
        <f t="shared" si="4"/>
        <v>0</v>
      </c>
      <c r="N79" t="b">
        <f t="shared" si="5"/>
        <v>0</v>
      </c>
    </row>
    <row r="80" spans="1:14" x14ac:dyDescent="0.4">
      <c r="A80" s="1" t="s">
        <v>132</v>
      </c>
      <c r="B80">
        <v>0.124576275313013</v>
      </c>
      <c r="C80">
        <v>0.32791793277465803</v>
      </c>
      <c r="D80" t="s">
        <v>22</v>
      </c>
      <c r="E80" t="s">
        <v>23</v>
      </c>
      <c r="F80" t="s">
        <v>24</v>
      </c>
      <c r="G80" t="s">
        <v>22</v>
      </c>
      <c r="H80" t="s">
        <v>23</v>
      </c>
      <c r="I80" t="s">
        <v>24</v>
      </c>
      <c r="J80" t="s">
        <v>16</v>
      </c>
      <c r="L80" t="b">
        <f t="shared" si="3"/>
        <v>0</v>
      </c>
      <c r="M80" t="b">
        <f t="shared" si="4"/>
        <v>0</v>
      </c>
      <c r="N80" t="b">
        <f t="shared" si="5"/>
        <v>0</v>
      </c>
    </row>
    <row r="81" spans="1:14" x14ac:dyDescent="0.4">
      <c r="A81" s="1" t="s">
        <v>133</v>
      </c>
      <c r="B81">
        <v>0.67812574479049714</v>
      </c>
      <c r="C81">
        <v>0.432717314501324</v>
      </c>
      <c r="D81" t="s">
        <v>22</v>
      </c>
      <c r="E81" t="s">
        <v>23</v>
      </c>
      <c r="F81" t="s">
        <v>24</v>
      </c>
      <c r="G81" t="s">
        <v>22</v>
      </c>
      <c r="H81" t="s">
        <v>23</v>
      </c>
      <c r="I81" t="s">
        <v>24</v>
      </c>
      <c r="J81" t="s">
        <v>16</v>
      </c>
      <c r="L81" t="b">
        <f t="shared" si="3"/>
        <v>0</v>
      </c>
      <c r="M81" t="b">
        <f t="shared" si="4"/>
        <v>0</v>
      </c>
      <c r="N81" t="b">
        <f t="shared" si="5"/>
        <v>0</v>
      </c>
    </row>
    <row r="82" spans="1:14" x14ac:dyDescent="0.4">
      <c r="A82" s="1" t="s">
        <v>134</v>
      </c>
      <c r="B82">
        <v>0.81515489851645706</v>
      </c>
      <c r="C82">
        <v>-0.33835618627532998</v>
      </c>
      <c r="D82" t="s">
        <v>22</v>
      </c>
      <c r="E82" t="s">
        <v>23</v>
      </c>
      <c r="F82" t="s">
        <v>24</v>
      </c>
      <c r="G82" t="s">
        <v>22</v>
      </c>
      <c r="H82" t="s">
        <v>23</v>
      </c>
      <c r="I82" t="s">
        <v>24</v>
      </c>
      <c r="J82" t="s">
        <v>16</v>
      </c>
      <c r="L82" t="b">
        <f t="shared" si="3"/>
        <v>0</v>
      </c>
      <c r="M82" t="b">
        <f t="shared" si="4"/>
        <v>0</v>
      </c>
      <c r="N82" t="b">
        <f t="shared" si="5"/>
        <v>0</v>
      </c>
    </row>
    <row r="83" spans="1:14" x14ac:dyDescent="0.4">
      <c r="A83" s="1" t="s">
        <v>135</v>
      </c>
      <c r="B83">
        <v>0.40078083500014799</v>
      </c>
      <c r="C83">
        <v>1.38874690556074</v>
      </c>
      <c r="D83" t="s">
        <v>11</v>
      </c>
      <c r="E83" t="s">
        <v>136</v>
      </c>
      <c r="F83" t="s">
        <v>13</v>
      </c>
      <c r="G83" t="s">
        <v>22</v>
      </c>
      <c r="H83" t="s">
        <v>23</v>
      </c>
      <c r="I83" t="s">
        <v>24</v>
      </c>
      <c r="J83" t="s">
        <v>16</v>
      </c>
      <c r="L83" t="b">
        <f t="shared" si="3"/>
        <v>1</v>
      </c>
      <c r="M83" t="b">
        <f t="shared" si="4"/>
        <v>0</v>
      </c>
      <c r="N83" t="b">
        <f t="shared" si="5"/>
        <v>0</v>
      </c>
    </row>
    <row r="84" spans="1:14" x14ac:dyDescent="0.4">
      <c r="A84" s="1" t="s">
        <v>137</v>
      </c>
      <c r="B84">
        <v>-0.49769281577606611</v>
      </c>
      <c r="C84">
        <v>0.61477465142825594</v>
      </c>
      <c r="D84" t="s">
        <v>22</v>
      </c>
      <c r="E84" t="s">
        <v>23</v>
      </c>
      <c r="F84" t="s">
        <v>24</v>
      </c>
      <c r="G84" t="s">
        <v>22</v>
      </c>
      <c r="H84" t="s">
        <v>23</v>
      </c>
      <c r="I84" t="s">
        <v>24</v>
      </c>
      <c r="J84" t="s">
        <v>16</v>
      </c>
      <c r="L84" t="b">
        <f t="shared" si="3"/>
        <v>0</v>
      </c>
      <c r="M84" t="b">
        <f t="shared" si="4"/>
        <v>0</v>
      </c>
      <c r="N84" t="b">
        <f t="shared" si="5"/>
        <v>0</v>
      </c>
    </row>
    <row r="85" spans="1:14" x14ac:dyDescent="0.4">
      <c r="A85" s="1" t="s">
        <v>138</v>
      </c>
      <c r="B85">
        <v>0.95208366243019205</v>
      </c>
      <c r="C85">
        <v>-0.34224224614240012</v>
      </c>
      <c r="D85" t="s">
        <v>22</v>
      </c>
      <c r="E85" t="s">
        <v>23</v>
      </c>
      <c r="F85" t="s">
        <v>24</v>
      </c>
      <c r="G85" t="s">
        <v>22</v>
      </c>
      <c r="H85" t="s">
        <v>23</v>
      </c>
      <c r="I85" t="s">
        <v>24</v>
      </c>
      <c r="J85" t="s">
        <v>16</v>
      </c>
      <c r="L85" t="b">
        <f t="shared" si="3"/>
        <v>0</v>
      </c>
      <c r="M85" t="b">
        <f t="shared" si="4"/>
        <v>0</v>
      </c>
      <c r="N85" t="b">
        <f t="shared" si="5"/>
        <v>0</v>
      </c>
    </row>
    <row r="86" spans="1:14" x14ac:dyDescent="0.4">
      <c r="A86" s="1" t="s">
        <v>139</v>
      </c>
      <c r="B86">
        <v>0.61105317096052392</v>
      </c>
      <c r="C86">
        <v>0.33986696370434699</v>
      </c>
      <c r="D86" t="s">
        <v>22</v>
      </c>
      <c r="E86" t="s">
        <v>23</v>
      </c>
      <c r="F86" t="s">
        <v>24</v>
      </c>
      <c r="G86" t="s">
        <v>22</v>
      </c>
      <c r="H86" t="s">
        <v>23</v>
      </c>
      <c r="I86" t="s">
        <v>24</v>
      </c>
      <c r="J86" t="s">
        <v>16</v>
      </c>
      <c r="L86" t="b">
        <f t="shared" si="3"/>
        <v>0</v>
      </c>
      <c r="M86" t="b">
        <f t="shared" si="4"/>
        <v>0</v>
      </c>
      <c r="N86" t="b">
        <f t="shared" si="5"/>
        <v>0</v>
      </c>
    </row>
    <row r="87" spans="1:14" x14ac:dyDescent="0.4">
      <c r="A87" s="1" t="s">
        <v>140</v>
      </c>
      <c r="B87">
        <v>-0.31846406057076698</v>
      </c>
      <c r="C87">
        <v>3.4837428148759397E-2</v>
      </c>
      <c r="D87" t="s">
        <v>22</v>
      </c>
      <c r="E87" t="s">
        <v>23</v>
      </c>
      <c r="F87" t="s">
        <v>24</v>
      </c>
      <c r="G87" t="s">
        <v>22</v>
      </c>
      <c r="H87" t="s">
        <v>23</v>
      </c>
      <c r="I87" t="s">
        <v>24</v>
      </c>
      <c r="J87" t="s">
        <v>16</v>
      </c>
      <c r="L87" t="b">
        <f t="shared" si="3"/>
        <v>0</v>
      </c>
      <c r="M87" t="b">
        <f t="shared" si="4"/>
        <v>0</v>
      </c>
      <c r="N87" t="b">
        <f t="shared" si="5"/>
        <v>0</v>
      </c>
    </row>
    <row r="88" spans="1:14" x14ac:dyDescent="0.4">
      <c r="A88" s="1" t="s">
        <v>141</v>
      </c>
      <c r="B88">
        <v>-1.00076879739905</v>
      </c>
      <c r="D88" t="s">
        <v>11</v>
      </c>
      <c r="E88" t="s">
        <v>80</v>
      </c>
      <c r="F88" t="s">
        <v>13</v>
      </c>
      <c r="G88" t="s">
        <v>38</v>
      </c>
      <c r="H88" t="s">
        <v>142</v>
      </c>
      <c r="I88" t="s">
        <v>13</v>
      </c>
      <c r="J88" t="s">
        <v>16</v>
      </c>
      <c r="L88" t="b">
        <f t="shared" si="3"/>
        <v>1</v>
      </c>
      <c r="M88" t="b">
        <f t="shared" si="4"/>
        <v>1</v>
      </c>
      <c r="N88" t="b">
        <f t="shared" si="5"/>
        <v>1</v>
      </c>
    </row>
    <row r="89" spans="1:14" x14ac:dyDescent="0.4">
      <c r="A89" s="1" t="s">
        <v>143</v>
      </c>
      <c r="B89">
        <v>0.50862035289671792</v>
      </c>
      <c r="C89">
        <v>-0.29371654631289101</v>
      </c>
      <c r="D89" t="s">
        <v>22</v>
      </c>
      <c r="E89" t="s">
        <v>23</v>
      </c>
      <c r="F89" t="s">
        <v>24</v>
      </c>
      <c r="G89" t="s">
        <v>22</v>
      </c>
      <c r="H89" t="s">
        <v>23</v>
      </c>
      <c r="I89" t="s">
        <v>24</v>
      </c>
      <c r="J89" t="s">
        <v>16</v>
      </c>
      <c r="L89" t="b">
        <f t="shared" si="3"/>
        <v>0</v>
      </c>
      <c r="M89" t="b">
        <f t="shared" si="4"/>
        <v>0</v>
      </c>
      <c r="N89" t="b">
        <f t="shared" si="5"/>
        <v>0</v>
      </c>
    </row>
    <row r="90" spans="1:14" x14ac:dyDescent="0.4">
      <c r="A90" s="1" t="s">
        <v>144</v>
      </c>
      <c r="B90">
        <v>-0.39070345590044597</v>
      </c>
      <c r="C90">
        <v>1.2223456018667</v>
      </c>
      <c r="D90" t="s">
        <v>11</v>
      </c>
      <c r="E90" t="s">
        <v>80</v>
      </c>
      <c r="F90" t="s">
        <v>13</v>
      </c>
      <c r="G90" t="s">
        <v>19</v>
      </c>
      <c r="H90" t="s">
        <v>145</v>
      </c>
      <c r="I90" t="s">
        <v>13</v>
      </c>
      <c r="J90" t="s">
        <v>16</v>
      </c>
      <c r="L90" t="b">
        <f t="shared" si="3"/>
        <v>1</v>
      </c>
      <c r="M90" t="b">
        <f t="shared" si="4"/>
        <v>1</v>
      </c>
      <c r="N90" t="b">
        <f t="shared" si="5"/>
        <v>1</v>
      </c>
    </row>
    <row r="91" spans="1:14" x14ac:dyDescent="0.4">
      <c r="A91" s="1" t="s">
        <v>146</v>
      </c>
      <c r="B91">
        <v>-0.39997148178084302</v>
      </c>
      <c r="C91">
        <v>1.2565497348550501</v>
      </c>
      <c r="D91" t="s">
        <v>11</v>
      </c>
      <c r="E91" t="s">
        <v>147</v>
      </c>
      <c r="F91" t="s">
        <v>13</v>
      </c>
      <c r="G91" t="s">
        <v>22</v>
      </c>
      <c r="H91" t="s">
        <v>23</v>
      </c>
      <c r="I91" t="s">
        <v>24</v>
      </c>
      <c r="J91" t="s">
        <v>16</v>
      </c>
      <c r="L91" t="b">
        <f t="shared" si="3"/>
        <v>1</v>
      </c>
      <c r="M91" t="b">
        <f t="shared" si="4"/>
        <v>0</v>
      </c>
      <c r="N91" t="b">
        <f t="shared" si="5"/>
        <v>0</v>
      </c>
    </row>
    <row r="92" spans="1:14" x14ac:dyDescent="0.4">
      <c r="A92" s="1" t="s">
        <v>148</v>
      </c>
      <c r="B92">
        <v>0.26785065658183699</v>
      </c>
      <c r="C92">
        <v>1.4398913676557401</v>
      </c>
      <c r="D92" t="s">
        <v>11</v>
      </c>
      <c r="E92" t="s">
        <v>73</v>
      </c>
      <c r="F92" t="s">
        <v>13</v>
      </c>
      <c r="G92" t="s">
        <v>22</v>
      </c>
      <c r="H92" t="s">
        <v>23</v>
      </c>
      <c r="I92" t="s">
        <v>24</v>
      </c>
      <c r="J92" t="s">
        <v>16</v>
      </c>
      <c r="L92" t="b">
        <f t="shared" si="3"/>
        <v>1</v>
      </c>
      <c r="M92" t="b">
        <f t="shared" si="4"/>
        <v>0</v>
      </c>
      <c r="N92" t="b">
        <f t="shared" si="5"/>
        <v>0</v>
      </c>
    </row>
    <row r="93" spans="1:14" x14ac:dyDescent="0.4">
      <c r="A93" s="1" t="s">
        <v>149</v>
      </c>
      <c r="B93">
        <v>-0.45528137236851202</v>
      </c>
      <c r="C93">
        <v>-0.43438209702258401</v>
      </c>
      <c r="D93" t="s">
        <v>22</v>
      </c>
      <c r="E93" t="s">
        <v>23</v>
      </c>
      <c r="F93" t="s">
        <v>24</v>
      </c>
      <c r="G93" t="s">
        <v>22</v>
      </c>
      <c r="H93" t="s">
        <v>23</v>
      </c>
      <c r="I93" t="s">
        <v>24</v>
      </c>
      <c r="J93" t="s">
        <v>16</v>
      </c>
      <c r="L93" t="b">
        <f t="shared" si="3"/>
        <v>0</v>
      </c>
      <c r="M93" t="b">
        <f t="shared" si="4"/>
        <v>0</v>
      </c>
      <c r="N93" t="b">
        <f t="shared" si="5"/>
        <v>0</v>
      </c>
    </row>
    <row r="94" spans="1:14" x14ac:dyDescent="0.4">
      <c r="A94" s="1" t="s">
        <v>150</v>
      </c>
      <c r="B94">
        <v>-0.18942844405706699</v>
      </c>
      <c r="D94" t="s">
        <v>22</v>
      </c>
      <c r="E94" t="s">
        <v>23</v>
      </c>
      <c r="F94" t="s">
        <v>24</v>
      </c>
      <c r="G94" t="s">
        <v>22</v>
      </c>
      <c r="H94" t="s">
        <v>23</v>
      </c>
      <c r="I94" t="s">
        <v>24</v>
      </c>
      <c r="J94" t="s">
        <v>16</v>
      </c>
      <c r="L94" t="b">
        <f t="shared" si="3"/>
        <v>0</v>
      </c>
      <c r="M94" t="b">
        <f t="shared" si="4"/>
        <v>0</v>
      </c>
      <c r="N94" t="b">
        <f t="shared" si="5"/>
        <v>0</v>
      </c>
    </row>
    <row r="95" spans="1:14" x14ac:dyDescent="0.4">
      <c r="A95" s="1" t="s">
        <v>151</v>
      </c>
      <c r="B95">
        <v>-0.57651216214777601</v>
      </c>
      <c r="D95" t="s">
        <v>105</v>
      </c>
      <c r="E95" t="s">
        <v>152</v>
      </c>
      <c r="F95" t="s">
        <v>13</v>
      </c>
      <c r="G95" t="s">
        <v>19</v>
      </c>
      <c r="H95" t="s">
        <v>153</v>
      </c>
      <c r="I95" t="s">
        <v>13</v>
      </c>
      <c r="J95" t="s">
        <v>16</v>
      </c>
      <c r="L95" t="b">
        <f t="shared" si="3"/>
        <v>1</v>
      </c>
      <c r="M95" t="b">
        <f t="shared" si="4"/>
        <v>1</v>
      </c>
      <c r="N95" t="b">
        <f t="shared" si="5"/>
        <v>1</v>
      </c>
    </row>
    <row r="96" spans="1:14" x14ac:dyDescent="0.4">
      <c r="A96" s="1" t="s">
        <v>154</v>
      </c>
      <c r="B96">
        <v>-0.21010289385199901</v>
      </c>
      <c r="C96">
        <v>-0.34323541665821911</v>
      </c>
      <c r="D96" t="s">
        <v>22</v>
      </c>
      <c r="E96" t="s">
        <v>23</v>
      </c>
      <c r="F96" t="s">
        <v>24</v>
      </c>
      <c r="G96" t="s">
        <v>22</v>
      </c>
      <c r="H96" t="s">
        <v>23</v>
      </c>
      <c r="I96" t="s">
        <v>24</v>
      </c>
      <c r="J96" t="s">
        <v>16</v>
      </c>
      <c r="L96" t="b">
        <f t="shared" si="3"/>
        <v>0</v>
      </c>
      <c r="M96" t="b">
        <f t="shared" si="4"/>
        <v>0</v>
      </c>
      <c r="N96" t="b">
        <f t="shared" si="5"/>
        <v>0</v>
      </c>
    </row>
    <row r="97" spans="1:14" x14ac:dyDescent="0.4">
      <c r="A97" s="1" t="s">
        <v>155</v>
      </c>
      <c r="B97">
        <v>1.3314617967564599</v>
      </c>
      <c r="D97" t="s">
        <v>22</v>
      </c>
      <c r="E97" t="s">
        <v>23</v>
      </c>
      <c r="F97" t="s">
        <v>24</v>
      </c>
      <c r="G97" t="s">
        <v>22</v>
      </c>
      <c r="H97" t="s">
        <v>23</v>
      </c>
      <c r="I97" t="s">
        <v>24</v>
      </c>
      <c r="J97" t="s">
        <v>16</v>
      </c>
      <c r="L97" t="b">
        <f t="shared" si="3"/>
        <v>0</v>
      </c>
      <c r="M97" t="b">
        <f t="shared" si="4"/>
        <v>0</v>
      </c>
      <c r="N97" t="b">
        <f t="shared" si="5"/>
        <v>0</v>
      </c>
    </row>
    <row r="98" spans="1:14" x14ac:dyDescent="0.4">
      <c r="A98" s="1" t="s">
        <v>156</v>
      </c>
      <c r="B98">
        <v>-3.9288114385480294E-3</v>
      </c>
      <c r="D98" t="s">
        <v>22</v>
      </c>
      <c r="E98" t="s">
        <v>23</v>
      </c>
      <c r="F98" t="s">
        <v>24</v>
      </c>
      <c r="G98" t="s">
        <v>22</v>
      </c>
      <c r="H98" t="s">
        <v>23</v>
      </c>
      <c r="I98" t="s">
        <v>24</v>
      </c>
      <c r="J98" t="s">
        <v>16</v>
      </c>
      <c r="L98" t="b">
        <f t="shared" si="3"/>
        <v>0</v>
      </c>
      <c r="M98" t="b">
        <f t="shared" si="4"/>
        <v>0</v>
      </c>
      <c r="N98" t="b">
        <f t="shared" si="5"/>
        <v>0</v>
      </c>
    </row>
    <row r="99" spans="1:14" x14ac:dyDescent="0.4">
      <c r="A99" s="1" t="s">
        <v>157</v>
      </c>
      <c r="B99">
        <v>-8.1739900852429905E-3</v>
      </c>
      <c r="C99">
        <v>-1.0629062266287701</v>
      </c>
      <c r="D99" t="s">
        <v>22</v>
      </c>
      <c r="E99" t="s">
        <v>23</v>
      </c>
      <c r="F99" t="s">
        <v>24</v>
      </c>
      <c r="G99" t="s">
        <v>22</v>
      </c>
      <c r="H99" t="s">
        <v>23</v>
      </c>
      <c r="I99" t="s">
        <v>24</v>
      </c>
      <c r="J99" t="s">
        <v>16</v>
      </c>
      <c r="L99" t="b">
        <f t="shared" si="3"/>
        <v>0</v>
      </c>
      <c r="M99" t="b">
        <f t="shared" si="4"/>
        <v>0</v>
      </c>
      <c r="N99" t="b">
        <f t="shared" si="5"/>
        <v>0</v>
      </c>
    </row>
    <row r="100" spans="1:14" x14ac:dyDescent="0.4">
      <c r="A100" s="1" t="s">
        <v>158</v>
      </c>
      <c r="B100">
        <v>1.6087472036491599</v>
      </c>
      <c r="D100" t="s">
        <v>159</v>
      </c>
      <c r="E100" t="s">
        <v>160</v>
      </c>
      <c r="F100" t="s">
        <v>28</v>
      </c>
      <c r="G100" t="s">
        <v>22</v>
      </c>
      <c r="H100" t="s">
        <v>23</v>
      </c>
      <c r="I100" t="s">
        <v>24</v>
      </c>
      <c r="J100" t="s">
        <v>16</v>
      </c>
      <c r="L100" t="b">
        <f t="shared" si="3"/>
        <v>1</v>
      </c>
      <c r="M100" t="b">
        <f t="shared" si="4"/>
        <v>0</v>
      </c>
      <c r="N100" t="b">
        <f t="shared" si="5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C8F2-AE63-47D2-A7EB-AFE4C106C618}">
  <dimension ref="A1:K100"/>
  <sheetViews>
    <sheetView workbookViewId="0">
      <selection sqref="A1:XFD1048576"/>
    </sheetView>
  </sheetViews>
  <sheetFormatPr defaultRowHeight="14.6" x14ac:dyDescent="0.4"/>
  <cols>
    <col min="1" max="1" width="9.69140625" bestFit="1" customWidth="1"/>
    <col min="2" max="2" width="15.3046875" bestFit="1" customWidth="1"/>
    <col min="3" max="3" width="13.84375" bestFit="1" customWidth="1"/>
    <col min="4" max="4" width="13.07421875" bestFit="1" customWidth="1"/>
    <col min="5" max="5" width="20.07421875" bestFit="1" customWidth="1"/>
    <col min="6" max="6" width="13.15234375" bestFit="1" customWidth="1"/>
    <col min="9" max="9" width="13.765625" customWidth="1"/>
  </cols>
  <sheetData>
    <row r="1" spans="1:11" x14ac:dyDescent="0.4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9</v>
      </c>
      <c r="H1" s="2" t="s">
        <v>165</v>
      </c>
      <c r="I1" s="2" t="s">
        <v>166</v>
      </c>
      <c r="J1" s="2" t="s">
        <v>167</v>
      </c>
      <c r="K1" s="2" t="s">
        <v>168</v>
      </c>
    </row>
    <row r="2" spans="1:11" x14ac:dyDescent="0.4">
      <c r="A2" s="1" t="s">
        <v>10</v>
      </c>
      <c r="B2">
        <v>4.4573320726784299E-2</v>
      </c>
      <c r="C2" t="s">
        <v>11</v>
      </c>
      <c r="D2" t="s">
        <v>12</v>
      </c>
      <c r="E2" t="s">
        <v>13</v>
      </c>
      <c r="F2" t="s">
        <v>16</v>
      </c>
      <c r="H2" t="b">
        <f>IF(E2&lt;&gt;"Wildtype_Tumor",TRUE,FALSE)</f>
        <v>1</v>
      </c>
      <c r="I2">
        <f>COUNTIF(H2:H100, TRUE)</f>
        <v>32</v>
      </c>
      <c r="J2">
        <f>COUNTIF(H2:H100, FALSE)</f>
        <v>67</v>
      </c>
      <c r="K2">
        <f>J2+I2</f>
        <v>99</v>
      </c>
    </row>
    <row r="3" spans="1:11" x14ac:dyDescent="0.4">
      <c r="A3" s="1" t="s">
        <v>17</v>
      </c>
      <c r="B3">
        <v>0.117856295405043</v>
      </c>
      <c r="C3" t="s">
        <v>11</v>
      </c>
      <c r="D3" t="s">
        <v>18</v>
      </c>
      <c r="E3" t="s">
        <v>13</v>
      </c>
      <c r="F3" t="s">
        <v>16</v>
      </c>
      <c r="H3" t="b">
        <f t="shared" ref="H3:H66" si="0">IF(E3&lt;&gt;"Wildtype_Tumor",TRUE,FALSE)</f>
        <v>1</v>
      </c>
    </row>
    <row r="4" spans="1:11" x14ac:dyDescent="0.4">
      <c r="A4" s="1" t="s">
        <v>21</v>
      </c>
      <c r="B4">
        <v>-0.120887016089539</v>
      </c>
      <c r="C4" t="s">
        <v>22</v>
      </c>
      <c r="D4" t="s">
        <v>23</v>
      </c>
      <c r="E4" t="s">
        <v>24</v>
      </c>
      <c r="F4" t="s">
        <v>16</v>
      </c>
      <c r="H4" t="b">
        <f t="shared" si="0"/>
        <v>0</v>
      </c>
    </row>
    <row r="5" spans="1:11" x14ac:dyDescent="0.4">
      <c r="A5" s="1" t="s">
        <v>25</v>
      </c>
      <c r="B5">
        <v>1.8325574341103399</v>
      </c>
      <c r="C5" t="s">
        <v>26</v>
      </c>
      <c r="D5" t="s">
        <v>27</v>
      </c>
      <c r="E5" t="s">
        <v>28</v>
      </c>
      <c r="F5" t="s">
        <v>16</v>
      </c>
      <c r="H5" t="b">
        <f t="shared" si="0"/>
        <v>1</v>
      </c>
    </row>
    <row r="6" spans="1:11" x14ac:dyDescent="0.4">
      <c r="A6" s="1" t="s">
        <v>31</v>
      </c>
      <c r="B6">
        <v>-0.28870764128752602</v>
      </c>
      <c r="C6" t="s">
        <v>22</v>
      </c>
      <c r="D6" t="s">
        <v>23</v>
      </c>
      <c r="E6" t="s">
        <v>24</v>
      </c>
      <c r="F6" t="s">
        <v>16</v>
      </c>
      <c r="H6" t="b">
        <f t="shared" si="0"/>
        <v>0</v>
      </c>
    </row>
    <row r="7" spans="1:11" x14ac:dyDescent="0.4">
      <c r="A7" s="1" t="s">
        <v>32</v>
      </c>
      <c r="B7">
        <v>-0.21517884091512199</v>
      </c>
      <c r="C7" t="s">
        <v>22</v>
      </c>
      <c r="D7" t="s">
        <v>23</v>
      </c>
      <c r="E7" t="s">
        <v>24</v>
      </c>
      <c r="F7" t="s">
        <v>16</v>
      </c>
      <c r="H7" t="b">
        <f t="shared" si="0"/>
        <v>0</v>
      </c>
    </row>
    <row r="8" spans="1:11" x14ac:dyDescent="0.4">
      <c r="A8" s="1" t="s">
        <v>33</v>
      </c>
      <c r="B8">
        <v>-0.174491869215817</v>
      </c>
      <c r="C8" t="s">
        <v>22</v>
      </c>
      <c r="D8" t="s">
        <v>23</v>
      </c>
      <c r="E8" t="s">
        <v>24</v>
      </c>
      <c r="F8" t="s">
        <v>16</v>
      </c>
      <c r="H8" t="b">
        <f t="shared" si="0"/>
        <v>0</v>
      </c>
    </row>
    <row r="9" spans="1:11" x14ac:dyDescent="0.4">
      <c r="A9" s="1" t="s">
        <v>34</v>
      </c>
      <c r="B9">
        <v>-0.49879425668984212</v>
      </c>
      <c r="C9" t="s">
        <v>22</v>
      </c>
      <c r="D9" t="s">
        <v>23</v>
      </c>
      <c r="E9" t="s">
        <v>24</v>
      </c>
      <c r="F9" t="s">
        <v>16</v>
      </c>
      <c r="H9" t="b">
        <f t="shared" si="0"/>
        <v>0</v>
      </c>
    </row>
    <row r="10" spans="1:11" x14ac:dyDescent="0.4">
      <c r="A10" s="1" t="s">
        <v>35</v>
      </c>
      <c r="B10">
        <v>0.762036709202905</v>
      </c>
      <c r="C10" t="s">
        <v>11</v>
      </c>
      <c r="D10" t="s">
        <v>36</v>
      </c>
      <c r="E10" t="s">
        <v>13</v>
      </c>
      <c r="F10" t="s">
        <v>16</v>
      </c>
      <c r="H10" t="b">
        <f t="shared" si="0"/>
        <v>1</v>
      </c>
    </row>
    <row r="11" spans="1:11" x14ac:dyDescent="0.4">
      <c r="A11" s="1" t="s">
        <v>37</v>
      </c>
      <c r="C11" t="s">
        <v>38</v>
      </c>
      <c r="D11" t="s">
        <v>39</v>
      </c>
      <c r="E11" t="s">
        <v>13</v>
      </c>
      <c r="F11" t="s">
        <v>16</v>
      </c>
      <c r="H11" t="b">
        <f t="shared" si="0"/>
        <v>1</v>
      </c>
    </row>
    <row r="12" spans="1:11" x14ac:dyDescent="0.4">
      <c r="A12" s="1" t="s">
        <v>40</v>
      </c>
      <c r="B12">
        <v>-8.7247910784886099E-2</v>
      </c>
      <c r="C12" t="s">
        <v>22</v>
      </c>
      <c r="D12" t="s">
        <v>23</v>
      </c>
      <c r="E12" t="s">
        <v>24</v>
      </c>
      <c r="F12" t="s">
        <v>16</v>
      </c>
      <c r="H12" t="b">
        <f t="shared" si="0"/>
        <v>0</v>
      </c>
    </row>
    <row r="13" spans="1:11" x14ac:dyDescent="0.4">
      <c r="A13" s="1" t="s">
        <v>41</v>
      </c>
      <c r="B13">
        <v>-0.25108130296910802</v>
      </c>
      <c r="C13" t="s">
        <v>22</v>
      </c>
      <c r="D13" t="s">
        <v>23</v>
      </c>
      <c r="E13" t="s">
        <v>24</v>
      </c>
      <c r="F13" t="s">
        <v>16</v>
      </c>
      <c r="H13" t="b">
        <f t="shared" si="0"/>
        <v>0</v>
      </c>
    </row>
    <row r="14" spans="1:11" x14ac:dyDescent="0.4">
      <c r="A14" s="1" t="s">
        <v>42</v>
      </c>
      <c r="B14">
        <v>-0.39576689022468298</v>
      </c>
      <c r="C14" t="s">
        <v>22</v>
      </c>
      <c r="D14" t="s">
        <v>23</v>
      </c>
      <c r="E14" t="s">
        <v>24</v>
      </c>
      <c r="F14" t="s">
        <v>16</v>
      </c>
      <c r="H14" t="b">
        <f t="shared" si="0"/>
        <v>0</v>
      </c>
    </row>
    <row r="15" spans="1:11" x14ac:dyDescent="0.4">
      <c r="A15" s="1" t="s">
        <v>43</v>
      </c>
      <c r="B15">
        <v>1.39299718640885E-2</v>
      </c>
      <c r="C15" t="s">
        <v>22</v>
      </c>
      <c r="D15" t="s">
        <v>23</v>
      </c>
      <c r="E15" t="s">
        <v>24</v>
      </c>
      <c r="F15" t="s">
        <v>16</v>
      </c>
      <c r="H15" t="b">
        <f t="shared" si="0"/>
        <v>0</v>
      </c>
    </row>
    <row r="16" spans="1:11" x14ac:dyDescent="0.4">
      <c r="A16" s="1" t="s">
        <v>45</v>
      </c>
      <c r="B16">
        <v>1.5453865752857E-2</v>
      </c>
      <c r="C16" t="s">
        <v>22</v>
      </c>
      <c r="D16" t="s">
        <v>23</v>
      </c>
      <c r="E16" t="s">
        <v>24</v>
      </c>
      <c r="F16" t="s">
        <v>16</v>
      </c>
      <c r="H16" t="b">
        <f t="shared" si="0"/>
        <v>0</v>
      </c>
    </row>
    <row r="17" spans="1:8" x14ac:dyDescent="0.4">
      <c r="A17" s="1" t="s">
        <v>46</v>
      </c>
      <c r="B17">
        <v>-0.58749349182949495</v>
      </c>
      <c r="C17" t="s">
        <v>22</v>
      </c>
      <c r="D17" t="s">
        <v>23</v>
      </c>
      <c r="E17" t="s">
        <v>24</v>
      </c>
      <c r="F17" t="s">
        <v>16</v>
      </c>
      <c r="H17" t="b">
        <f t="shared" si="0"/>
        <v>0</v>
      </c>
    </row>
    <row r="18" spans="1:8" x14ac:dyDescent="0.4">
      <c r="A18" s="1" t="s">
        <v>47</v>
      </c>
      <c r="B18">
        <v>-0.77155285015386699</v>
      </c>
      <c r="C18" t="s">
        <v>22</v>
      </c>
      <c r="D18" t="s">
        <v>23</v>
      </c>
      <c r="E18" t="s">
        <v>24</v>
      </c>
      <c r="F18" t="s">
        <v>16</v>
      </c>
      <c r="H18" t="b">
        <f t="shared" si="0"/>
        <v>0</v>
      </c>
    </row>
    <row r="19" spans="1:8" x14ac:dyDescent="0.4">
      <c r="A19" s="1" t="s">
        <v>48</v>
      </c>
      <c r="B19">
        <v>1.2501446026965299</v>
      </c>
      <c r="C19" t="s">
        <v>22</v>
      </c>
      <c r="D19" t="s">
        <v>23</v>
      </c>
      <c r="E19" t="s">
        <v>24</v>
      </c>
      <c r="F19" t="s">
        <v>16</v>
      </c>
      <c r="H19" t="b">
        <f t="shared" si="0"/>
        <v>0</v>
      </c>
    </row>
    <row r="20" spans="1:8" x14ac:dyDescent="0.4">
      <c r="A20" s="1" t="s">
        <v>49</v>
      </c>
      <c r="B20">
        <v>-0.47811472830192803</v>
      </c>
      <c r="C20" t="s">
        <v>22</v>
      </c>
      <c r="D20" t="s">
        <v>23</v>
      </c>
      <c r="E20" t="s">
        <v>24</v>
      </c>
      <c r="F20" t="s">
        <v>16</v>
      </c>
      <c r="H20" t="b">
        <f t="shared" si="0"/>
        <v>0</v>
      </c>
    </row>
    <row r="21" spans="1:8" x14ac:dyDescent="0.4">
      <c r="A21" s="1" t="s">
        <v>50</v>
      </c>
      <c r="B21">
        <v>-0.28097195707603012</v>
      </c>
      <c r="C21" t="s">
        <v>22</v>
      </c>
      <c r="D21" t="s">
        <v>23</v>
      </c>
      <c r="E21" t="s">
        <v>24</v>
      </c>
      <c r="F21" t="s">
        <v>16</v>
      </c>
      <c r="H21" t="b">
        <f t="shared" si="0"/>
        <v>0</v>
      </c>
    </row>
    <row r="22" spans="1:8" x14ac:dyDescent="0.4">
      <c r="A22" s="1" t="s">
        <v>51</v>
      </c>
      <c r="B22">
        <v>-8.9556446546891502E-2</v>
      </c>
      <c r="C22" t="s">
        <v>11</v>
      </c>
      <c r="D22" t="s">
        <v>52</v>
      </c>
      <c r="E22" t="s">
        <v>13</v>
      </c>
      <c r="F22" t="s">
        <v>16</v>
      </c>
      <c r="H22" t="b">
        <f t="shared" si="0"/>
        <v>1</v>
      </c>
    </row>
    <row r="23" spans="1:8" x14ac:dyDescent="0.4">
      <c r="A23" s="1" t="s">
        <v>53</v>
      </c>
      <c r="B23">
        <v>1.1303397223779701</v>
      </c>
      <c r="C23" t="s">
        <v>11</v>
      </c>
      <c r="D23" t="s">
        <v>54</v>
      </c>
      <c r="E23" t="s">
        <v>13</v>
      </c>
      <c r="F23" t="s">
        <v>16</v>
      </c>
      <c r="H23" t="b">
        <f t="shared" si="0"/>
        <v>1</v>
      </c>
    </row>
    <row r="24" spans="1:8" x14ac:dyDescent="0.4">
      <c r="A24" s="1" t="s">
        <v>55</v>
      </c>
      <c r="C24" t="s">
        <v>11</v>
      </c>
      <c r="D24" t="s">
        <v>56</v>
      </c>
      <c r="E24" t="s">
        <v>13</v>
      </c>
      <c r="F24" t="s">
        <v>16</v>
      </c>
      <c r="H24" t="b">
        <f t="shared" si="0"/>
        <v>1</v>
      </c>
    </row>
    <row r="25" spans="1:8" x14ac:dyDescent="0.4">
      <c r="A25" s="1" t="s">
        <v>57</v>
      </c>
      <c r="B25">
        <v>-0.23882995283754399</v>
      </c>
      <c r="C25" t="s">
        <v>22</v>
      </c>
      <c r="D25" t="s">
        <v>23</v>
      </c>
      <c r="E25" t="s">
        <v>24</v>
      </c>
      <c r="F25" t="s">
        <v>16</v>
      </c>
      <c r="H25" t="b">
        <f t="shared" si="0"/>
        <v>0</v>
      </c>
    </row>
    <row r="26" spans="1:8" x14ac:dyDescent="0.4">
      <c r="A26" s="1" t="s">
        <v>58</v>
      </c>
      <c r="B26">
        <v>0.30111547204481998</v>
      </c>
      <c r="C26" t="s">
        <v>11</v>
      </c>
      <c r="D26" t="s">
        <v>59</v>
      </c>
      <c r="E26" t="s">
        <v>13</v>
      </c>
      <c r="F26" t="s">
        <v>16</v>
      </c>
      <c r="H26" t="b">
        <f t="shared" si="0"/>
        <v>1</v>
      </c>
    </row>
    <row r="27" spans="1:8" x14ac:dyDescent="0.4">
      <c r="A27" s="1" t="s">
        <v>60</v>
      </c>
      <c r="C27" t="s">
        <v>14</v>
      </c>
      <c r="D27" t="s">
        <v>61</v>
      </c>
      <c r="E27" t="s">
        <v>13</v>
      </c>
      <c r="F27" t="s">
        <v>16</v>
      </c>
      <c r="H27" t="b">
        <f t="shared" si="0"/>
        <v>1</v>
      </c>
    </row>
    <row r="28" spans="1:8" x14ac:dyDescent="0.4">
      <c r="A28" s="1" t="s">
        <v>62</v>
      </c>
      <c r="B28">
        <v>4.3030518241276502E-2</v>
      </c>
      <c r="C28" t="s">
        <v>22</v>
      </c>
      <c r="D28" t="s">
        <v>23</v>
      </c>
      <c r="E28" t="s">
        <v>24</v>
      </c>
      <c r="F28" t="s">
        <v>16</v>
      </c>
      <c r="H28" t="b">
        <f t="shared" si="0"/>
        <v>0</v>
      </c>
    </row>
    <row r="29" spans="1:8" x14ac:dyDescent="0.4">
      <c r="A29" s="1" t="s">
        <v>63</v>
      </c>
      <c r="B29">
        <v>-3.5866981565405701E-2</v>
      </c>
      <c r="C29" t="s">
        <v>22</v>
      </c>
      <c r="D29" t="s">
        <v>23</v>
      </c>
      <c r="E29" t="s">
        <v>24</v>
      </c>
      <c r="F29" t="s">
        <v>16</v>
      </c>
      <c r="H29" t="b">
        <f t="shared" si="0"/>
        <v>0</v>
      </c>
    </row>
    <row r="30" spans="1:8" x14ac:dyDescent="0.4">
      <c r="A30" s="1" t="s">
        <v>64</v>
      </c>
      <c r="C30" t="s">
        <v>22</v>
      </c>
      <c r="D30" t="s">
        <v>23</v>
      </c>
      <c r="E30" t="s">
        <v>24</v>
      </c>
      <c r="F30" t="s">
        <v>16</v>
      </c>
      <c r="H30" t="b">
        <f t="shared" si="0"/>
        <v>0</v>
      </c>
    </row>
    <row r="31" spans="1:8" x14ac:dyDescent="0.4">
      <c r="A31" s="1" t="s">
        <v>65</v>
      </c>
      <c r="B31">
        <v>2.2906300479158701</v>
      </c>
      <c r="C31" t="s">
        <v>11</v>
      </c>
      <c r="D31" t="s">
        <v>66</v>
      </c>
      <c r="E31" t="s">
        <v>13</v>
      </c>
      <c r="F31" t="s">
        <v>16</v>
      </c>
      <c r="H31" t="b">
        <f t="shared" si="0"/>
        <v>1</v>
      </c>
    </row>
    <row r="32" spans="1:8" x14ac:dyDescent="0.4">
      <c r="A32" s="1" t="s">
        <v>67</v>
      </c>
      <c r="C32" t="s">
        <v>11</v>
      </c>
      <c r="D32" t="s">
        <v>68</v>
      </c>
      <c r="E32" t="s">
        <v>13</v>
      </c>
      <c r="F32" t="s">
        <v>16</v>
      </c>
      <c r="H32" t="b">
        <f t="shared" si="0"/>
        <v>1</v>
      </c>
    </row>
    <row r="33" spans="1:8" x14ac:dyDescent="0.4">
      <c r="A33" s="1" t="s">
        <v>69</v>
      </c>
      <c r="C33" t="s">
        <v>22</v>
      </c>
      <c r="D33" t="s">
        <v>23</v>
      </c>
      <c r="E33" t="s">
        <v>24</v>
      </c>
      <c r="F33" t="s">
        <v>16</v>
      </c>
      <c r="H33" t="b">
        <f t="shared" si="0"/>
        <v>0</v>
      </c>
    </row>
    <row r="34" spans="1:8" x14ac:dyDescent="0.4">
      <c r="A34" s="1" t="s">
        <v>70</v>
      </c>
      <c r="B34">
        <v>1.4284633695697</v>
      </c>
      <c r="C34" t="s">
        <v>11</v>
      </c>
      <c r="D34" t="s">
        <v>71</v>
      </c>
      <c r="E34" t="s">
        <v>13</v>
      </c>
      <c r="F34" t="s">
        <v>16</v>
      </c>
      <c r="H34" t="b">
        <f t="shared" si="0"/>
        <v>1</v>
      </c>
    </row>
    <row r="35" spans="1:8" x14ac:dyDescent="0.4">
      <c r="A35" s="1" t="s">
        <v>72</v>
      </c>
      <c r="B35">
        <v>2.3831703874787599E-2</v>
      </c>
      <c r="C35" t="s">
        <v>11</v>
      </c>
      <c r="D35" t="s">
        <v>73</v>
      </c>
      <c r="E35" t="s">
        <v>13</v>
      </c>
      <c r="F35" t="s">
        <v>16</v>
      </c>
      <c r="H35" t="b">
        <f t="shared" si="0"/>
        <v>1</v>
      </c>
    </row>
    <row r="36" spans="1:8" x14ac:dyDescent="0.4">
      <c r="A36" s="1" t="s">
        <v>74</v>
      </c>
      <c r="B36">
        <v>-0.203467965084693</v>
      </c>
      <c r="C36" t="s">
        <v>22</v>
      </c>
      <c r="D36" t="s">
        <v>23</v>
      </c>
      <c r="E36" t="s">
        <v>24</v>
      </c>
      <c r="F36" t="s">
        <v>16</v>
      </c>
      <c r="H36" t="b">
        <f t="shared" si="0"/>
        <v>0</v>
      </c>
    </row>
    <row r="37" spans="1:8" x14ac:dyDescent="0.4">
      <c r="A37" s="1" t="s">
        <v>75</v>
      </c>
      <c r="B37">
        <v>-0.20954401451159399</v>
      </c>
      <c r="C37" t="s">
        <v>22</v>
      </c>
      <c r="D37" t="s">
        <v>23</v>
      </c>
      <c r="E37" t="s">
        <v>24</v>
      </c>
      <c r="F37" t="s">
        <v>16</v>
      </c>
      <c r="H37" t="b">
        <f t="shared" si="0"/>
        <v>0</v>
      </c>
    </row>
    <row r="38" spans="1:8" x14ac:dyDescent="0.4">
      <c r="A38" s="1" t="s">
        <v>76</v>
      </c>
      <c r="B38">
        <v>-0.74587793116727297</v>
      </c>
      <c r="C38" t="s">
        <v>22</v>
      </c>
      <c r="D38" t="s">
        <v>23</v>
      </c>
      <c r="E38" t="s">
        <v>24</v>
      </c>
      <c r="F38" t="s">
        <v>16</v>
      </c>
      <c r="H38" t="b">
        <f t="shared" si="0"/>
        <v>0</v>
      </c>
    </row>
    <row r="39" spans="1:8" x14ac:dyDescent="0.4">
      <c r="A39" s="1" t="s">
        <v>77</v>
      </c>
      <c r="B39">
        <v>-0.32966124721257301</v>
      </c>
      <c r="C39" t="s">
        <v>22</v>
      </c>
      <c r="D39" t="s">
        <v>23</v>
      </c>
      <c r="E39" t="s">
        <v>24</v>
      </c>
      <c r="F39" t="s">
        <v>16</v>
      </c>
      <c r="H39" t="b">
        <f t="shared" si="0"/>
        <v>0</v>
      </c>
    </row>
    <row r="40" spans="1:8" x14ac:dyDescent="0.4">
      <c r="A40" s="1" t="s">
        <v>78</v>
      </c>
      <c r="C40" t="s">
        <v>22</v>
      </c>
      <c r="D40" t="s">
        <v>23</v>
      </c>
      <c r="E40" t="s">
        <v>24</v>
      </c>
      <c r="F40" t="s">
        <v>16</v>
      </c>
      <c r="H40" t="b">
        <f t="shared" si="0"/>
        <v>0</v>
      </c>
    </row>
    <row r="41" spans="1:8" x14ac:dyDescent="0.4">
      <c r="A41" s="1" t="s">
        <v>79</v>
      </c>
      <c r="B41">
        <v>0.88938092572888106</v>
      </c>
      <c r="C41" t="s">
        <v>11</v>
      </c>
      <c r="D41" t="s">
        <v>80</v>
      </c>
      <c r="E41" t="s">
        <v>13</v>
      </c>
      <c r="F41" t="s">
        <v>16</v>
      </c>
      <c r="H41" t="b">
        <f t="shared" si="0"/>
        <v>1</v>
      </c>
    </row>
    <row r="42" spans="1:8" x14ac:dyDescent="0.4">
      <c r="A42" s="1" t="s">
        <v>81</v>
      </c>
      <c r="C42" t="s">
        <v>22</v>
      </c>
      <c r="D42" t="s">
        <v>23</v>
      </c>
      <c r="E42" t="s">
        <v>24</v>
      </c>
      <c r="F42" t="s">
        <v>16</v>
      </c>
      <c r="H42" t="b">
        <f t="shared" si="0"/>
        <v>0</v>
      </c>
    </row>
    <row r="43" spans="1:8" x14ac:dyDescent="0.4">
      <c r="A43" s="1" t="s">
        <v>82</v>
      </c>
      <c r="B43">
        <v>0.53169774794515001</v>
      </c>
      <c r="C43" t="s">
        <v>83</v>
      </c>
      <c r="D43" t="s">
        <v>84</v>
      </c>
      <c r="E43" t="s">
        <v>13</v>
      </c>
      <c r="F43" t="s">
        <v>16</v>
      </c>
      <c r="H43" t="b">
        <f t="shared" si="0"/>
        <v>1</v>
      </c>
    </row>
    <row r="44" spans="1:8" x14ac:dyDescent="0.4">
      <c r="A44" s="1" t="s">
        <v>85</v>
      </c>
      <c r="B44">
        <v>0.223106125654222</v>
      </c>
      <c r="C44" t="s">
        <v>22</v>
      </c>
      <c r="D44" t="s">
        <v>23</v>
      </c>
      <c r="E44" t="s">
        <v>24</v>
      </c>
      <c r="F44" t="s">
        <v>16</v>
      </c>
      <c r="H44" t="b">
        <f t="shared" si="0"/>
        <v>0</v>
      </c>
    </row>
    <row r="45" spans="1:8" x14ac:dyDescent="0.4">
      <c r="A45" s="1" t="s">
        <v>86</v>
      </c>
      <c r="C45" t="s">
        <v>22</v>
      </c>
      <c r="D45" t="s">
        <v>23</v>
      </c>
      <c r="E45" t="s">
        <v>24</v>
      </c>
      <c r="F45" t="s">
        <v>16</v>
      </c>
      <c r="H45" t="b">
        <f t="shared" si="0"/>
        <v>0</v>
      </c>
    </row>
    <row r="46" spans="1:8" x14ac:dyDescent="0.4">
      <c r="A46" s="1" t="s">
        <v>87</v>
      </c>
      <c r="B46">
        <v>-0.43933854123020888</v>
      </c>
      <c r="C46" t="s">
        <v>22</v>
      </c>
      <c r="D46" t="s">
        <v>23</v>
      </c>
      <c r="E46" t="s">
        <v>24</v>
      </c>
      <c r="F46" t="s">
        <v>16</v>
      </c>
      <c r="H46" t="b">
        <f t="shared" si="0"/>
        <v>0</v>
      </c>
    </row>
    <row r="47" spans="1:8" x14ac:dyDescent="0.4">
      <c r="A47" s="1" t="s">
        <v>88</v>
      </c>
      <c r="B47">
        <v>0.14492437838876701</v>
      </c>
      <c r="C47" t="s">
        <v>11</v>
      </c>
      <c r="D47" t="s">
        <v>89</v>
      </c>
      <c r="E47" t="s">
        <v>13</v>
      </c>
      <c r="F47" t="s">
        <v>16</v>
      </c>
      <c r="H47" t="b">
        <f t="shared" si="0"/>
        <v>1</v>
      </c>
    </row>
    <row r="48" spans="1:8" x14ac:dyDescent="0.4">
      <c r="A48" s="1" t="s">
        <v>90</v>
      </c>
      <c r="B48">
        <v>-0.485971172913431</v>
      </c>
      <c r="C48" t="s">
        <v>22</v>
      </c>
      <c r="D48" t="s">
        <v>23</v>
      </c>
      <c r="E48" t="s">
        <v>24</v>
      </c>
      <c r="F48" t="s">
        <v>16</v>
      </c>
      <c r="H48" t="b">
        <f t="shared" si="0"/>
        <v>0</v>
      </c>
    </row>
    <row r="49" spans="1:8" x14ac:dyDescent="0.4">
      <c r="A49" s="1" t="s">
        <v>91</v>
      </c>
      <c r="B49">
        <v>-0.21307932860645301</v>
      </c>
      <c r="C49" t="s">
        <v>22</v>
      </c>
      <c r="D49" t="s">
        <v>23</v>
      </c>
      <c r="E49" t="s">
        <v>24</v>
      </c>
      <c r="F49" t="s">
        <v>16</v>
      </c>
      <c r="H49" t="b">
        <f t="shared" si="0"/>
        <v>0</v>
      </c>
    </row>
    <row r="50" spans="1:8" x14ac:dyDescent="0.4">
      <c r="A50" s="1" t="s">
        <v>92</v>
      </c>
      <c r="B50">
        <v>-7.8996439961270801E-2</v>
      </c>
      <c r="C50" t="s">
        <v>22</v>
      </c>
      <c r="D50" t="s">
        <v>23</v>
      </c>
      <c r="E50" t="s">
        <v>24</v>
      </c>
      <c r="F50" t="s">
        <v>16</v>
      </c>
      <c r="H50" t="b">
        <f t="shared" si="0"/>
        <v>0</v>
      </c>
    </row>
    <row r="51" spans="1:8" x14ac:dyDescent="0.4">
      <c r="A51" s="1" t="s">
        <v>93</v>
      </c>
      <c r="B51">
        <v>3.36455871022684E-2</v>
      </c>
      <c r="C51" t="s">
        <v>22</v>
      </c>
      <c r="D51" t="s">
        <v>23</v>
      </c>
      <c r="E51" t="s">
        <v>24</v>
      </c>
      <c r="F51" t="s">
        <v>16</v>
      </c>
      <c r="H51" t="b">
        <f t="shared" si="0"/>
        <v>0</v>
      </c>
    </row>
    <row r="52" spans="1:8" x14ac:dyDescent="0.4">
      <c r="A52" s="1" t="s">
        <v>94</v>
      </c>
      <c r="B52">
        <v>-0.59448868156033996</v>
      </c>
      <c r="C52" t="s">
        <v>22</v>
      </c>
      <c r="D52" t="s">
        <v>23</v>
      </c>
      <c r="E52" t="s">
        <v>24</v>
      </c>
      <c r="F52" t="s">
        <v>16</v>
      </c>
      <c r="H52" t="b">
        <f t="shared" si="0"/>
        <v>0</v>
      </c>
    </row>
    <row r="53" spans="1:8" x14ac:dyDescent="0.4">
      <c r="A53" s="1" t="s">
        <v>95</v>
      </c>
      <c r="C53" t="s">
        <v>26</v>
      </c>
      <c r="D53" t="s">
        <v>96</v>
      </c>
      <c r="E53" t="s">
        <v>28</v>
      </c>
      <c r="F53" t="s">
        <v>16</v>
      </c>
      <c r="H53" t="b">
        <f t="shared" si="0"/>
        <v>1</v>
      </c>
    </row>
    <row r="54" spans="1:8" x14ac:dyDescent="0.4">
      <c r="A54" s="1" t="s">
        <v>97</v>
      </c>
      <c r="C54" t="s">
        <v>22</v>
      </c>
      <c r="D54" t="s">
        <v>23</v>
      </c>
      <c r="E54" t="s">
        <v>24</v>
      </c>
      <c r="F54" t="s">
        <v>16</v>
      </c>
      <c r="H54" t="b">
        <f t="shared" si="0"/>
        <v>0</v>
      </c>
    </row>
    <row r="55" spans="1:8" x14ac:dyDescent="0.4">
      <c r="A55" s="1" t="s">
        <v>98</v>
      </c>
      <c r="B55">
        <v>0.76090956500615192</v>
      </c>
      <c r="C55" t="s">
        <v>22</v>
      </c>
      <c r="D55" t="s">
        <v>23</v>
      </c>
      <c r="E55" t="s">
        <v>24</v>
      </c>
      <c r="F55" t="s">
        <v>16</v>
      </c>
      <c r="H55" t="b">
        <f t="shared" si="0"/>
        <v>0</v>
      </c>
    </row>
    <row r="56" spans="1:8" x14ac:dyDescent="0.4">
      <c r="A56" s="1" t="s">
        <v>99</v>
      </c>
      <c r="B56">
        <v>1.6579369883653201</v>
      </c>
      <c r="C56" t="s">
        <v>11</v>
      </c>
      <c r="D56" t="s">
        <v>100</v>
      </c>
      <c r="E56" t="s">
        <v>13</v>
      </c>
      <c r="F56" t="s">
        <v>16</v>
      </c>
      <c r="H56" t="b">
        <f t="shared" si="0"/>
        <v>1</v>
      </c>
    </row>
    <row r="57" spans="1:8" x14ac:dyDescent="0.4">
      <c r="A57" s="1" t="s">
        <v>101</v>
      </c>
      <c r="C57" t="s">
        <v>22</v>
      </c>
      <c r="D57" t="s">
        <v>23</v>
      </c>
      <c r="E57" t="s">
        <v>24</v>
      </c>
      <c r="F57" t="s">
        <v>16</v>
      </c>
      <c r="H57" t="b">
        <f t="shared" si="0"/>
        <v>0</v>
      </c>
    </row>
    <row r="58" spans="1:8" x14ac:dyDescent="0.4">
      <c r="A58" s="1" t="s">
        <v>102</v>
      </c>
      <c r="B58">
        <v>0.33200126250812889</v>
      </c>
      <c r="C58" t="s">
        <v>22</v>
      </c>
      <c r="D58" t="s">
        <v>23</v>
      </c>
      <c r="E58" t="s">
        <v>24</v>
      </c>
      <c r="F58" t="s">
        <v>16</v>
      </c>
      <c r="H58" t="b">
        <f t="shared" si="0"/>
        <v>0</v>
      </c>
    </row>
    <row r="59" spans="1:8" x14ac:dyDescent="0.4">
      <c r="A59" s="1" t="s">
        <v>103</v>
      </c>
      <c r="B59">
        <v>-0.72768491848871708</v>
      </c>
      <c r="C59" t="s">
        <v>22</v>
      </c>
      <c r="D59" t="s">
        <v>23</v>
      </c>
      <c r="E59" t="s">
        <v>24</v>
      </c>
      <c r="F59" t="s">
        <v>16</v>
      </c>
      <c r="H59" t="b">
        <f t="shared" si="0"/>
        <v>0</v>
      </c>
    </row>
    <row r="60" spans="1:8" x14ac:dyDescent="0.4">
      <c r="A60" s="1" t="s">
        <v>104</v>
      </c>
      <c r="B60">
        <v>0.63129502703075802</v>
      </c>
      <c r="C60" t="s">
        <v>22</v>
      </c>
      <c r="D60" t="s">
        <v>23</v>
      </c>
      <c r="E60" t="s">
        <v>24</v>
      </c>
      <c r="F60" t="s">
        <v>16</v>
      </c>
      <c r="H60" t="b">
        <f t="shared" si="0"/>
        <v>0</v>
      </c>
    </row>
    <row r="61" spans="1:8" x14ac:dyDescent="0.4">
      <c r="A61" s="1" t="s">
        <v>107</v>
      </c>
      <c r="C61" t="s">
        <v>22</v>
      </c>
      <c r="D61" t="s">
        <v>23</v>
      </c>
      <c r="E61" t="s">
        <v>24</v>
      </c>
      <c r="F61" t="s">
        <v>16</v>
      </c>
      <c r="H61" t="b">
        <f t="shared" si="0"/>
        <v>0</v>
      </c>
    </row>
    <row r="62" spans="1:8" x14ac:dyDescent="0.4">
      <c r="A62" s="1" t="s">
        <v>108</v>
      </c>
      <c r="C62" t="s">
        <v>22</v>
      </c>
      <c r="D62" t="s">
        <v>23</v>
      </c>
      <c r="E62" t="s">
        <v>24</v>
      </c>
      <c r="F62" t="s">
        <v>16</v>
      </c>
      <c r="H62" t="b">
        <f t="shared" si="0"/>
        <v>0</v>
      </c>
    </row>
    <row r="63" spans="1:8" x14ac:dyDescent="0.4">
      <c r="A63" s="1" t="s">
        <v>109</v>
      </c>
      <c r="B63">
        <v>0.39744105346431702</v>
      </c>
      <c r="C63" t="s">
        <v>22</v>
      </c>
      <c r="D63" t="s">
        <v>23</v>
      </c>
      <c r="E63" t="s">
        <v>24</v>
      </c>
      <c r="F63" t="s">
        <v>16</v>
      </c>
      <c r="H63" t="b">
        <f t="shared" si="0"/>
        <v>0</v>
      </c>
    </row>
    <row r="64" spans="1:8" x14ac:dyDescent="0.4">
      <c r="A64" s="1" t="s">
        <v>110</v>
      </c>
      <c r="B64">
        <v>7.3043824978597707E-3</v>
      </c>
      <c r="C64" t="s">
        <v>22</v>
      </c>
      <c r="D64" t="s">
        <v>23</v>
      </c>
      <c r="E64" t="s">
        <v>24</v>
      </c>
      <c r="F64" t="s">
        <v>16</v>
      </c>
      <c r="H64" t="b">
        <f t="shared" si="0"/>
        <v>0</v>
      </c>
    </row>
    <row r="65" spans="1:8" x14ac:dyDescent="0.4">
      <c r="A65" s="1" t="s">
        <v>111</v>
      </c>
      <c r="C65" t="s">
        <v>22</v>
      </c>
      <c r="D65" t="s">
        <v>23</v>
      </c>
      <c r="E65" t="s">
        <v>24</v>
      </c>
      <c r="F65" t="s">
        <v>16</v>
      </c>
      <c r="H65" t="b">
        <f t="shared" si="0"/>
        <v>0</v>
      </c>
    </row>
    <row r="66" spans="1:8" x14ac:dyDescent="0.4">
      <c r="A66" s="1" t="s">
        <v>112</v>
      </c>
      <c r="B66">
        <v>0.54746774614239602</v>
      </c>
      <c r="C66" t="s">
        <v>11</v>
      </c>
      <c r="D66" t="s">
        <v>113</v>
      </c>
      <c r="E66" t="s">
        <v>13</v>
      </c>
      <c r="F66" t="s">
        <v>16</v>
      </c>
      <c r="H66" t="b">
        <f t="shared" si="0"/>
        <v>1</v>
      </c>
    </row>
    <row r="67" spans="1:8" x14ac:dyDescent="0.4">
      <c r="A67" s="1" t="s">
        <v>115</v>
      </c>
      <c r="B67">
        <v>0.96832804524674787</v>
      </c>
      <c r="C67" t="s">
        <v>11</v>
      </c>
      <c r="D67" t="s">
        <v>116</v>
      </c>
      <c r="E67" t="s">
        <v>13</v>
      </c>
      <c r="F67" t="s">
        <v>16</v>
      </c>
      <c r="H67" t="b">
        <f t="shared" ref="H67:H100" si="1">IF(E67&lt;&gt;"Wildtype_Tumor",TRUE,FALSE)</f>
        <v>1</v>
      </c>
    </row>
    <row r="68" spans="1:8" x14ac:dyDescent="0.4">
      <c r="A68" s="1" t="s">
        <v>117</v>
      </c>
      <c r="B68">
        <v>-0.42750645110358798</v>
      </c>
      <c r="C68" t="s">
        <v>22</v>
      </c>
      <c r="D68" t="s">
        <v>23</v>
      </c>
      <c r="E68" t="s">
        <v>24</v>
      </c>
      <c r="F68" t="s">
        <v>16</v>
      </c>
      <c r="H68" t="b">
        <f t="shared" si="1"/>
        <v>0</v>
      </c>
    </row>
    <row r="69" spans="1:8" x14ac:dyDescent="0.4">
      <c r="A69" s="1" t="s">
        <v>118</v>
      </c>
      <c r="B69">
        <v>0.28267969860448899</v>
      </c>
      <c r="C69" t="s">
        <v>11</v>
      </c>
      <c r="D69" t="s">
        <v>80</v>
      </c>
      <c r="E69" t="s">
        <v>13</v>
      </c>
      <c r="F69" t="s">
        <v>16</v>
      </c>
      <c r="H69" t="b">
        <f t="shared" si="1"/>
        <v>1</v>
      </c>
    </row>
    <row r="70" spans="1:8" x14ac:dyDescent="0.4">
      <c r="A70" s="1" t="s">
        <v>119</v>
      </c>
      <c r="C70" t="s">
        <v>22</v>
      </c>
      <c r="D70" t="s">
        <v>23</v>
      </c>
      <c r="E70" t="s">
        <v>24</v>
      </c>
      <c r="F70" t="s">
        <v>16</v>
      </c>
      <c r="H70" t="b">
        <f t="shared" si="1"/>
        <v>0</v>
      </c>
    </row>
    <row r="71" spans="1:8" x14ac:dyDescent="0.4">
      <c r="A71" s="1" t="s">
        <v>120</v>
      </c>
      <c r="B71">
        <v>1.3923693509761601</v>
      </c>
      <c r="C71" t="s">
        <v>14</v>
      </c>
      <c r="D71" t="s">
        <v>121</v>
      </c>
      <c r="E71" t="s">
        <v>13</v>
      </c>
      <c r="F71" t="s">
        <v>16</v>
      </c>
      <c r="H71" t="b">
        <f t="shared" si="1"/>
        <v>1</v>
      </c>
    </row>
    <row r="72" spans="1:8" x14ac:dyDescent="0.4">
      <c r="A72" s="1" t="s">
        <v>122</v>
      </c>
      <c r="C72" t="s">
        <v>11</v>
      </c>
      <c r="D72" t="s">
        <v>123</v>
      </c>
      <c r="E72" t="s">
        <v>13</v>
      </c>
      <c r="F72" t="s">
        <v>16</v>
      </c>
      <c r="H72" t="b">
        <f t="shared" si="1"/>
        <v>1</v>
      </c>
    </row>
    <row r="73" spans="1:8" x14ac:dyDescent="0.4">
      <c r="A73" s="1" t="s">
        <v>124</v>
      </c>
      <c r="C73" t="s">
        <v>22</v>
      </c>
      <c r="D73" t="s">
        <v>23</v>
      </c>
      <c r="E73" t="s">
        <v>24</v>
      </c>
      <c r="F73" t="s">
        <v>16</v>
      </c>
      <c r="H73" t="b">
        <f t="shared" si="1"/>
        <v>0</v>
      </c>
    </row>
    <row r="74" spans="1:8" x14ac:dyDescent="0.4">
      <c r="A74" s="1" t="s">
        <v>125</v>
      </c>
      <c r="B74">
        <v>-8.8195670022961206E-2</v>
      </c>
      <c r="C74" t="s">
        <v>22</v>
      </c>
      <c r="D74" t="s">
        <v>23</v>
      </c>
      <c r="E74" t="s">
        <v>24</v>
      </c>
      <c r="F74" t="s">
        <v>16</v>
      </c>
      <c r="H74" t="b">
        <f t="shared" si="1"/>
        <v>0</v>
      </c>
    </row>
    <row r="75" spans="1:8" x14ac:dyDescent="0.4">
      <c r="A75" s="1" t="s">
        <v>126</v>
      </c>
      <c r="B75">
        <v>-0.60510668272677604</v>
      </c>
      <c r="C75" t="s">
        <v>22</v>
      </c>
      <c r="D75" t="s">
        <v>23</v>
      </c>
      <c r="E75" t="s">
        <v>24</v>
      </c>
      <c r="F75" t="s">
        <v>16</v>
      </c>
      <c r="H75" t="b">
        <f t="shared" si="1"/>
        <v>0</v>
      </c>
    </row>
    <row r="76" spans="1:8" x14ac:dyDescent="0.4">
      <c r="A76" s="1" t="s">
        <v>127</v>
      </c>
      <c r="C76" t="s">
        <v>22</v>
      </c>
      <c r="D76" t="s">
        <v>23</v>
      </c>
      <c r="E76" t="s">
        <v>24</v>
      </c>
      <c r="F76" t="s">
        <v>16</v>
      </c>
      <c r="H76" t="b">
        <f t="shared" si="1"/>
        <v>0</v>
      </c>
    </row>
    <row r="77" spans="1:8" x14ac:dyDescent="0.4">
      <c r="A77" s="1" t="s">
        <v>128</v>
      </c>
      <c r="B77">
        <v>0.64489511973448599</v>
      </c>
      <c r="C77" t="s">
        <v>22</v>
      </c>
      <c r="D77" t="s">
        <v>23</v>
      </c>
      <c r="E77" t="s">
        <v>24</v>
      </c>
      <c r="F77" t="s">
        <v>16</v>
      </c>
      <c r="H77" t="b">
        <f t="shared" si="1"/>
        <v>0</v>
      </c>
    </row>
    <row r="78" spans="1:8" x14ac:dyDescent="0.4">
      <c r="A78" s="1" t="s">
        <v>129</v>
      </c>
      <c r="C78" t="s">
        <v>19</v>
      </c>
      <c r="D78" t="s">
        <v>130</v>
      </c>
      <c r="E78" t="s">
        <v>13</v>
      </c>
      <c r="F78" t="s">
        <v>16</v>
      </c>
      <c r="H78" t="b">
        <f t="shared" si="1"/>
        <v>1</v>
      </c>
    </row>
    <row r="79" spans="1:8" x14ac:dyDescent="0.4">
      <c r="A79" s="1" t="s">
        <v>131</v>
      </c>
      <c r="B79">
        <v>-0.28067734256228999</v>
      </c>
      <c r="C79" t="s">
        <v>22</v>
      </c>
      <c r="D79" t="s">
        <v>23</v>
      </c>
      <c r="E79" t="s">
        <v>24</v>
      </c>
      <c r="F79" t="s">
        <v>16</v>
      </c>
      <c r="H79" t="b">
        <f t="shared" si="1"/>
        <v>0</v>
      </c>
    </row>
    <row r="80" spans="1:8" x14ac:dyDescent="0.4">
      <c r="A80" s="1" t="s">
        <v>132</v>
      </c>
      <c r="B80">
        <v>0.32791793277465803</v>
      </c>
      <c r="C80" t="s">
        <v>22</v>
      </c>
      <c r="D80" t="s">
        <v>23</v>
      </c>
      <c r="E80" t="s">
        <v>24</v>
      </c>
      <c r="F80" t="s">
        <v>16</v>
      </c>
      <c r="H80" t="b">
        <f t="shared" si="1"/>
        <v>0</v>
      </c>
    </row>
    <row r="81" spans="1:8" x14ac:dyDescent="0.4">
      <c r="A81" s="1" t="s">
        <v>133</v>
      </c>
      <c r="B81">
        <v>0.432717314501324</v>
      </c>
      <c r="C81" t="s">
        <v>22</v>
      </c>
      <c r="D81" t="s">
        <v>23</v>
      </c>
      <c r="E81" t="s">
        <v>24</v>
      </c>
      <c r="F81" t="s">
        <v>16</v>
      </c>
      <c r="H81" t="b">
        <f t="shared" si="1"/>
        <v>0</v>
      </c>
    </row>
    <row r="82" spans="1:8" x14ac:dyDescent="0.4">
      <c r="A82" s="1" t="s">
        <v>134</v>
      </c>
      <c r="B82">
        <v>-0.33835618627532998</v>
      </c>
      <c r="C82" t="s">
        <v>22</v>
      </c>
      <c r="D82" t="s">
        <v>23</v>
      </c>
      <c r="E82" t="s">
        <v>24</v>
      </c>
      <c r="F82" t="s">
        <v>16</v>
      </c>
      <c r="H82" t="b">
        <f t="shared" si="1"/>
        <v>0</v>
      </c>
    </row>
    <row r="83" spans="1:8" x14ac:dyDescent="0.4">
      <c r="A83" s="1" t="s">
        <v>135</v>
      </c>
      <c r="B83">
        <v>1.38874690556074</v>
      </c>
      <c r="C83" t="s">
        <v>11</v>
      </c>
      <c r="D83" t="s">
        <v>136</v>
      </c>
      <c r="E83" t="s">
        <v>13</v>
      </c>
      <c r="F83" t="s">
        <v>16</v>
      </c>
      <c r="H83" t="b">
        <f t="shared" si="1"/>
        <v>1</v>
      </c>
    </row>
    <row r="84" spans="1:8" x14ac:dyDescent="0.4">
      <c r="A84" s="1" t="s">
        <v>137</v>
      </c>
      <c r="B84">
        <v>0.61477465142825594</v>
      </c>
      <c r="C84" t="s">
        <v>22</v>
      </c>
      <c r="D84" t="s">
        <v>23</v>
      </c>
      <c r="E84" t="s">
        <v>24</v>
      </c>
      <c r="F84" t="s">
        <v>16</v>
      </c>
      <c r="H84" t="b">
        <f t="shared" si="1"/>
        <v>0</v>
      </c>
    </row>
    <row r="85" spans="1:8" x14ac:dyDescent="0.4">
      <c r="A85" s="1" t="s">
        <v>138</v>
      </c>
      <c r="B85">
        <v>-0.34224224614240012</v>
      </c>
      <c r="C85" t="s">
        <v>22</v>
      </c>
      <c r="D85" t="s">
        <v>23</v>
      </c>
      <c r="E85" t="s">
        <v>24</v>
      </c>
      <c r="F85" t="s">
        <v>16</v>
      </c>
      <c r="H85" t="b">
        <f t="shared" si="1"/>
        <v>0</v>
      </c>
    </row>
    <row r="86" spans="1:8" x14ac:dyDescent="0.4">
      <c r="A86" s="1" t="s">
        <v>139</v>
      </c>
      <c r="B86">
        <v>0.33986696370434699</v>
      </c>
      <c r="C86" t="s">
        <v>22</v>
      </c>
      <c r="D86" t="s">
        <v>23</v>
      </c>
      <c r="E86" t="s">
        <v>24</v>
      </c>
      <c r="F86" t="s">
        <v>16</v>
      </c>
      <c r="H86" t="b">
        <f t="shared" si="1"/>
        <v>0</v>
      </c>
    </row>
    <row r="87" spans="1:8" x14ac:dyDescent="0.4">
      <c r="A87" s="1" t="s">
        <v>140</v>
      </c>
      <c r="B87">
        <v>3.4837428148759397E-2</v>
      </c>
      <c r="C87" t="s">
        <v>22</v>
      </c>
      <c r="D87" t="s">
        <v>23</v>
      </c>
      <c r="E87" t="s">
        <v>24</v>
      </c>
      <c r="F87" t="s">
        <v>16</v>
      </c>
      <c r="H87" t="b">
        <f t="shared" si="1"/>
        <v>0</v>
      </c>
    </row>
    <row r="88" spans="1:8" x14ac:dyDescent="0.4">
      <c r="A88" s="1" t="s">
        <v>141</v>
      </c>
      <c r="C88" t="s">
        <v>11</v>
      </c>
      <c r="D88" t="s">
        <v>80</v>
      </c>
      <c r="E88" t="s">
        <v>13</v>
      </c>
      <c r="F88" t="s">
        <v>16</v>
      </c>
      <c r="H88" t="b">
        <f t="shared" si="1"/>
        <v>1</v>
      </c>
    </row>
    <row r="89" spans="1:8" x14ac:dyDescent="0.4">
      <c r="A89" s="1" t="s">
        <v>143</v>
      </c>
      <c r="B89">
        <v>-0.29371654631289101</v>
      </c>
      <c r="C89" t="s">
        <v>22</v>
      </c>
      <c r="D89" t="s">
        <v>23</v>
      </c>
      <c r="E89" t="s">
        <v>24</v>
      </c>
      <c r="F89" t="s">
        <v>16</v>
      </c>
      <c r="H89" t="b">
        <f t="shared" si="1"/>
        <v>0</v>
      </c>
    </row>
    <row r="90" spans="1:8" x14ac:dyDescent="0.4">
      <c r="A90" s="1" t="s">
        <v>144</v>
      </c>
      <c r="B90">
        <v>1.2223456018667</v>
      </c>
      <c r="C90" t="s">
        <v>11</v>
      </c>
      <c r="D90" t="s">
        <v>80</v>
      </c>
      <c r="E90" t="s">
        <v>13</v>
      </c>
      <c r="F90" t="s">
        <v>16</v>
      </c>
      <c r="H90" t="b">
        <f t="shared" si="1"/>
        <v>1</v>
      </c>
    </row>
    <row r="91" spans="1:8" x14ac:dyDescent="0.4">
      <c r="A91" s="1" t="s">
        <v>146</v>
      </c>
      <c r="B91">
        <v>1.2565497348550501</v>
      </c>
      <c r="C91" t="s">
        <v>11</v>
      </c>
      <c r="D91" t="s">
        <v>147</v>
      </c>
      <c r="E91" t="s">
        <v>13</v>
      </c>
      <c r="F91" t="s">
        <v>16</v>
      </c>
      <c r="H91" t="b">
        <f t="shared" si="1"/>
        <v>1</v>
      </c>
    </row>
    <row r="92" spans="1:8" x14ac:dyDescent="0.4">
      <c r="A92" s="1" t="s">
        <v>148</v>
      </c>
      <c r="B92">
        <v>1.4398913676557401</v>
      </c>
      <c r="C92" t="s">
        <v>11</v>
      </c>
      <c r="D92" t="s">
        <v>73</v>
      </c>
      <c r="E92" t="s">
        <v>13</v>
      </c>
      <c r="F92" t="s">
        <v>16</v>
      </c>
      <c r="H92" t="b">
        <f t="shared" si="1"/>
        <v>1</v>
      </c>
    </row>
    <row r="93" spans="1:8" x14ac:dyDescent="0.4">
      <c r="A93" s="1" t="s">
        <v>149</v>
      </c>
      <c r="B93">
        <v>-0.43438209702258401</v>
      </c>
      <c r="C93" t="s">
        <v>22</v>
      </c>
      <c r="D93" t="s">
        <v>23</v>
      </c>
      <c r="E93" t="s">
        <v>24</v>
      </c>
      <c r="F93" t="s">
        <v>16</v>
      </c>
      <c r="H93" t="b">
        <f t="shared" si="1"/>
        <v>0</v>
      </c>
    </row>
    <row r="94" spans="1:8" x14ac:dyDescent="0.4">
      <c r="A94" s="1" t="s">
        <v>150</v>
      </c>
      <c r="C94" t="s">
        <v>22</v>
      </c>
      <c r="D94" t="s">
        <v>23</v>
      </c>
      <c r="E94" t="s">
        <v>24</v>
      </c>
      <c r="F94" t="s">
        <v>16</v>
      </c>
      <c r="H94" t="b">
        <f t="shared" si="1"/>
        <v>0</v>
      </c>
    </row>
    <row r="95" spans="1:8" x14ac:dyDescent="0.4">
      <c r="A95" s="1" t="s">
        <v>151</v>
      </c>
      <c r="C95" t="s">
        <v>105</v>
      </c>
      <c r="D95" t="s">
        <v>152</v>
      </c>
      <c r="E95" t="s">
        <v>13</v>
      </c>
      <c r="F95" t="s">
        <v>16</v>
      </c>
      <c r="H95" t="b">
        <f t="shared" si="1"/>
        <v>1</v>
      </c>
    </row>
    <row r="96" spans="1:8" x14ac:dyDescent="0.4">
      <c r="A96" s="1" t="s">
        <v>154</v>
      </c>
      <c r="B96">
        <v>-0.34323541665821911</v>
      </c>
      <c r="C96" t="s">
        <v>22</v>
      </c>
      <c r="D96" t="s">
        <v>23</v>
      </c>
      <c r="E96" t="s">
        <v>24</v>
      </c>
      <c r="F96" t="s">
        <v>16</v>
      </c>
      <c r="H96" t="b">
        <f t="shared" si="1"/>
        <v>0</v>
      </c>
    </row>
    <row r="97" spans="1:8" x14ac:dyDescent="0.4">
      <c r="A97" s="1" t="s">
        <v>155</v>
      </c>
      <c r="C97" t="s">
        <v>22</v>
      </c>
      <c r="D97" t="s">
        <v>23</v>
      </c>
      <c r="E97" t="s">
        <v>24</v>
      </c>
      <c r="F97" t="s">
        <v>16</v>
      </c>
      <c r="H97" t="b">
        <f t="shared" si="1"/>
        <v>0</v>
      </c>
    </row>
    <row r="98" spans="1:8" x14ac:dyDescent="0.4">
      <c r="A98" s="1" t="s">
        <v>156</v>
      </c>
      <c r="C98" t="s">
        <v>22</v>
      </c>
      <c r="D98" t="s">
        <v>23</v>
      </c>
      <c r="E98" t="s">
        <v>24</v>
      </c>
      <c r="F98" t="s">
        <v>16</v>
      </c>
      <c r="H98" t="b">
        <f t="shared" si="1"/>
        <v>0</v>
      </c>
    </row>
    <row r="99" spans="1:8" x14ac:dyDescent="0.4">
      <c r="A99" s="1" t="s">
        <v>157</v>
      </c>
      <c r="B99">
        <v>-1.0629062266287701</v>
      </c>
      <c r="C99" t="s">
        <v>22</v>
      </c>
      <c r="D99" t="s">
        <v>23</v>
      </c>
      <c r="E99" t="s">
        <v>24</v>
      </c>
      <c r="F99" t="s">
        <v>16</v>
      </c>
      <c r="H99" t="b">
        <f t="shared" si="1"/>
        <v>0</v>
      </c>
    </row>
    <row r="100" spans="1:8" x14ac:dyDescent="0.4">
      <c r="A100" s="1" t="s">
        <v>158</v>
      </c>
      <c r="C100" t="s">
        <v>159</v>
      </c>
      <c r="D100" t="s">
        <v>160</v>
      </c>
      <c r="E100" t="s">
        <v>28</v>
      </c>
      <c r="F100" t="s">
        <v>16</v>
      </c>
      <c r="H100" t="b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6FED4-7C3B-4840-AF60-DE898FAE6EAB}">
  <dimension ref="A1:K100"/>
  <sheetViews>
    <sheetView topLeftCell="C1" workbookViewId="0">
      <selection sqref="A1:XFD1048576"/>
    </sheetView>
  </sheetViews>
  <sheetFormatPr defaultRowHeight="14.6" x14ac:dyDescent="0.4"/>
  <cols>
    <col min="1" max="1" width="9.69140625" bestFit="1" customWidth="1"/>
    <col min="2" max="2" width="14.53515625" bestFit="1" customWidth="1"/>
    <col min="3" max="3" width="25.3828125" bestFit="1" customWidth="1"/>
    <col min="4" max="4" width="23.23046875" bestFit="1" customWidth="1"/>
    <col min="5" max="5" width="19.3046875" bestFit="1" customWidth="1"/>
    <col min="6" max="6" width="13.15234375" bestFit="1" customWidth="1"/>
    <col min="9" max="9" width="15.07421875" customWidth="1"/>
  </cols>
  <sheetData>
    <row r="1" spans="1:11" x14ac:dyDescent="0.4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H1" s="2" t="s">
        <v>165</v>
      </c>
      <c r="I1" s="2" t="s">
        <v>166</v>
      </c>
      <c r="J1" s="2" t="s">
        <v>167</v>
      </c>
      <c r="K1" s="2" t="s">
        <v>168</v>
      </c>
    </row>
    <row r="2" spans="1:11" x14ac:dyDescent="0.4">
      <c r="A2" s="1" t="s">
        <v>10</v>
      </c>
      <c r="B2">
        <v>-1.79917976530927</v>
      </c>
      <c r="C2" t="s">
        <v>14</v>
      </c>
      <c r="D2" t="s">
        <v>15</v>
      </c>
      <c r="E2" t="s">
        <v>13</v>
      </c>
      <c r="F2" t="s">
        <v>16</v>
      </c>
      <c r="H2" t="b">
        <f>IF(E2&lt;&gt;"Wildtype_Tumor",TRUE,FALSE)</f>
        <v>1</v>
      </c>
      <c r="I2">
        <f>COUNTIF(H2:H100,TRUE)</f>
        <v>10</v>
      </c>
      <c r="J2">
        <f>COUNTIF(H2:H100,FALSE)</f>
        <v>89</v>
      </c>
      <c r="K2">
        <f>COUNT(B2:B100)</f>
        <v>99</v>
      </c>
    </row>
    <row r="3" spans="1:11" x14ac:dyDescent="0.4">
      <c r="A3" s="1" t="s">
        <v>17</v>
      </c>
      <c r="B3">
        <v>-1.0713065658430301</v>
      </c>
      <c r="C3" t="s">
        <v>19</v>
      </c>
      <c r="D3" t="s">
        <v>20</v>
      </c>
      <c r="E3" t="s">
        <v>13</v>
      </c>
      <c r="F3" t="s">
        <v>16</v>
      </c>
      <c r="H3" t="b">
        <f t="shared" ref="H3:H66" si="0">IF(E3&lt;&gt;"Wildtype_Tumor",TRUE,FALSE)</f>
        <v>1</v>
      </c>
    </row>
    <row r="4" spans="1:11" x14ac:dyDescent="0.4">
      <c r="A4" s="1" t="s">
        <v>21</v>
      </c>
      <c r="B4">
        <v>0.15426456450329801</v>
      </c>
      <c r="C4" t="s">
        <v>22</v>
      </c>
      <c r="D4" t="s">
        <v>23</v>
      </c>
      <c r="E4" t="s">
        <v>24</v>
      </c>
      <c r="F4" t="s">
        <v>16</v>
      </c>
      <c r="H4" t="b">
        <f t="shared" si="0"/>
        <v>0</v>
      </c>
    </row>
    <row r="5" spans="1:11" x14ac:dyDescent="0.4">
      <c r="A5" s="1" t="s">
        <v>25</v>
      </c>
      <c r="B5">
        <v>-0.88463587743280592</v>
      </c>
      <c r="C5" t="s">
        <v>29</v>
      </c>
      <c r="D5" t="s">
        <v>30</v>
      </c>
      <c r="E5" t="s">
        <v>28</v>
      </c>
      <c r="F5" t="s">
        <v>16</v>
      </c>
      <c r="H5" t="b">
        <f t="shared" si="0"/>
        <v>1</v>
      </c>
    </row>
    <row r="6" spans="1:11" x14ac:dyDescent="0.4">
      <c r="A6" s="1" t="s">
        <v>31</v>
      </c>
      <c r="B6">
        <v>4.1887586049206102E-2</v>
      </c>
      <c r="C6" t="s">
        <v>22</v>
      </c>
      <c r="D6" t="s">
        <v>23</v>
      </c>
      <c r="E6" t="s">
        <v>24</v>
      </c>
      <c r="F6" t="s">
        <v>16</v>
      </c>
      <c r="H6" t="b">
        <f t="shared" si="0"/>
        <v>0</v>
      </c>
    </row>
    <row r="7" spans="1:11" x14ac:dyDescent="0.4">
      <c r="A7" s="1" t="s">
        <v>32</v>
      </c>
      <c r="B7">
        <v>0.664854914878236</v>
      </c>
      <c r="C7" t="s">
        <v>22</v>
      </c>
      <c r="D7" t="s">
        <v>23</v>
      </c>
      <c r="E7" t="s">
        <v>24</v>
      </c>
      <c r="F7" t="s">
        <v>16</v>
      </c>
      <c r="H7" t="b">
        <f t="shared" si="0"/>
        <v>0</v>
      </c>
    </row>
    <row r="8" spans="1:11" x14ac:dyDescent="0.4">
      <c r="A8" s="1" t="s">
        <v>33</v>
      </c>
      <c r="B8">
        <v>0.19876727363834401</v>
      </c>
      <c r="C8" t="s">
        <v>22</v>
      </c>
      <c r="D8" t="s">
        <v>23</v>
      </c>
      <c r="E8" t="s">
        <v>24</v>
      </c>
      <c r="F8" t="s">
        <v>16</v>
      </c>
      <c r="H8" t="b">
        <f t="shared" si="0"/>
        <v>0</v>
      </c>
    </row>
    <row r="9" spans="1:11" x14ac:dyDescent="0.4">
      <c r="A9" s="1" t="s">
        <v>34</v>
      </c>
      <c r="B9">
        <v>-0.23307191561061599</v>
      </c>
      <c r="C9" t="s">
        <v>22</v>
      </c>
      <c r="D9" t="s">
        <v>23</v>
      </c>
      <c r="E9" t="s">
        <v>24</v>
      </c>
      <c r="F9" t="s">
        <v>16</v>
      </c>
      <c r="H9" t="b">
        <f t="shared" si="0"/>
        <v>0</v>
      </c>
    </row>
    <row r="10" spans="1:11" x14ac:dyDescent="0.4">
      <c r="A10" s="1" t="s">
        <v>35</v>
      </c>
      <c r="B10">
        <v>0.90888760048556094</v>
      </c>
      <c r="C10" t="s">
        <v>22</v>
      </c>
      <c r="D10" t="s">
        <v>23</v>
      </c>
      <c r="E10" t="s">
        <v>24</v>
      </c>
      <c r="F10" t="s">
        <v>16</v>
      </c>
      <c r="H10" t="b">
        <f t="shared" si="0"/>
        <v>0</v>
      </c>
    </row>
    <row r="11" spans="1:11" x14ac:dyDescent="0.4">
      <c r="A11" s="1" t="s">
        <v>37</v>
      </c>
      <c r="B11">
        <v>-0.7897880936802959</v>
      </c>
      <c r="C11" t="s">
        <v>22</v>
      </c>
      <c r="D11" t="s">
        <v>23</v>
      </c>
      <c r="E11" t="s">
        <v>24</v>
      </c>
      <c r="F11" t="s">
        <v>16</v>
      </c>
      <c r="H11" t="b">
        <f t="shared" si="0"/>
        <v>0</v>
      </c>
    </row>
    <row r="12" spans="1:11" x14ac:dyDescent="0.4">
      <c r="A12" s="1" t="s">
        <v>40</v>
      </c>
      <c r="B12">
        <v>1.1202145594297399</v>
      </c>
      <c r="C12" t="s">
        <v>22</v>
      </c>
      <c r="D12" t="s">
        <v>23</v>
      </c>
      <c r="E12" t="s">
        <v>24</v>
      </c>
      <c r="F12" t="s">
        <v>16</v>
      </c>
      <c r="H12" t="b">
        <f t="shared" si="0"/>
        <v>0</v>
      </c>
    </row>
    <row r="13" spans="1:11" x14ac:dyDescent="0.4">
      <c r="A13" s="1" t="s">
        <v>41</v>
      </c>
      <c r="B13">
        <v>0.29134691064916701</v>
      </c>
      <c r="C13" t="s">
        <v>22</v>
      </c>
      <c r="D13" t="s">
        <v>23</v>
      </c>
      <c r="E13" t="s">
        <v>24</v>
      </c>
      <c r="F13" t="s">
        <v>16</v>
      </c>
      <c r="H13" t="b">
        <f t="shared" si="0"/>
        <v>0</v>
      </c>
    </row>
    <row r="14" spans="1:11" x14ac:dyDescent="0.4">
      <c r="A14" s="1" t="s">
        <v>42</v>
      </c>
      <c r="B14">
        <v>-0.25036665552390402</v>
      </c>
      <c r="C14" t="s">
        <v>22</v>
      </c>
      <c r="D14" t="s">
        <v>23</v>
      </c>
      <c r="E14" t="s">
        <v>24</v>
      </c>
      <c r="F14" t="s">
        <v>16</v>
      </c>
      <c r="H14" t="b">
        <f t="shared" si="0"/>
        <v>0</v>
      </c>
    </row>
    <row r="15" spans="1:11" x14ac:dyDescent="0.4">
      <c r="A15" s="1" t="s">
        <v>43</v>
      </c>
      <c r="B15">
        <v>-1.2214356457190001</v>
      </c>
      <c r="C15" t="s">
        <v>14</v>
      </c>
      <c r="D15" t="s">
        <v>44</v>
      </c>
      <c r="E15" t="s">
        <v>13</v>
      </c>
      <c r="F15" t="s">
        <v>16</v>
      </c>
      <c r="H15" t="b">
        <f t="shared" si="0"/>
        <v>1</v>
      </c>
    </row>
    <row r="16" spans="1:11" x14ac:dyDescent="0.4">
      <c r="A16" s="1" t="s">
        <v>45</v>
      </c>
      <c r="B16">
        <v>0.15299190660106701</v>
      </c>
      <c r="C16" t="s">
        <v>22</v>
      </c>
      <c r="D16" t="s">
        <v>23</v>
      </c>
      <c r="E16" t="s">
        <v>24</v>
      </c>
      <c r="F16" t="s">
        <v>16</v>
      </c>
      <c r="H16" t="b">
        <f t="shared" si="0"/>
        <v>0</v>
      </c>
    </row>
    <row r="17" spans="1:8" x14ac:dyDescent="0.4">
      <c r="A17" s="1" t="s">
        <v>46</v>
      </c>
      <c r="B17">
        <v>0.180981031101693</v>
      </c>
      <c r="C17" t="s">
        <v>22</v>
      </c>
      <c r="D17" t="s">
        <v>23</v>
      </c>
      <c r="E17" t="s">
        <v>24</v>
      </c>
      <c r="F17" t="s">
        <v>16</v>
      </c>
      <c r="H17" t="b">
        <f t="shared" si="0"/>
        <v>0</v>
      </c>
    </row>
    <row r="18" spans="1:8" x14ac:dyDescent="0.4">
      <c r="A18" s="1" t="s">
        <v>47</v>
      </c>
      <c r="B18">
        <v>0.55306337208839296</v>
      </c>
      <c r="C18" t="s">
        <v>22</v>
      </c>
      <c r="D18" t="s">
        <v>23</v>
      </c>
      <c r="E18" t="s">
        <v>24</v>
      </c>
      <c r="F18" t="s">
        <v>16</v>
      </c>
      <c r="H18" t="b">
        <f t="shared" si="0"/>
        <v>0</v>
      </c>
    </row>
    <row r="19" spans="1:8" x14ac:dyDescent="0.4">
      <c r="A19" s="1" t="s">
        <v>48</v>
      </c>
      <c r="B19">
        <v>-0.27046416498664899</v>
      </c>
      <c r="C19" t="s">
        <v>22</v>
      </c>
      <c r="D19" t="s">
        <v>23</v>
      </c>
      <c r="E19" t="s">
        <v>24</v>
      </c>
      <c r="F19" t="s">
        <v>16</v>
      </c>
      <c r="H19" t="b">
        <f t="shared" si="0"/>
        <v>0</v>
      </c>
    </row>
    <row r="20" spans="1:8" x14ac:dyDescent="0.4">
      <c r="A20" s="1" t="s">
        <v>49</v>
      </c>
      <c r="B20">
        <v>0.68691859837313796</v>
      </c>
      <c r="C20" t="s">
        <v>22</v>
      </c>
      <c r="D20" t="s">
        <v>23</v>
      </c>
      <c r="E20" t="s">
        <v>24</v>
      </c>
      <c r="F20" t="s">
        <v>16</v>
      </c>
      <c r="H20" t="b">
        <f t="shared" si="0"/>
        <v>0</v>
      </c>
    </row>
    <row r="21" spans="1:8" x14ac:dyDescent="0.4">
      <c r="A21" s="1" t="s">
        <v>50</v>
      </c>
      <c r="B21">
        <v>-0.77147769398147414</v>
      </c>
      <c r="C21" t="s">
        <v>22</v>
      </c>
      <c r="D21" t="s">
        <v>23</v>
      </c>
      <c r="E21" t="s">
        <v>24</v>
      </c>
      <c r="F21" t="s">
        <v>16</v>
      </c>
      <c r="H21" t="b">
        <f t="shared" si="0"/>
        <v>0</v>
      </c>
    </row>
    <row r="22" spans="1:8" x14ac:dyDescent="0.4">
      <c r="A22" s="1" t="s">
        <v>51</v>
      </c>
      <c r="B22">
        <v>0.78212896767775109</v>
      </c>
      <c r="C22" t="s">
        <v>22</v>
      </c>
      <c r="D22" t="s">
        <v>23</v>
      </c>
      <c r="E22" t="s">
        <v>24</v>
      </c>
      <c r="F22" t="s">
        <v>16</v>
      </c>
      <c r="H22" t="b">
        <f t="shared" si="0"/>
        <v>0</v>
      </c>
    </row>
    <row r="23" spans="1:8" x14ac:dyDescent="0.4">
      <c r="A23" s="1" t="s">
        <v>53</v>
      </c>
      <c r="B23">
        <v>-0.390469382519048</v>
      </c>
      <c r="C23" t="s">
        <v>22</v>
      </c>
      <c r="D23" t="s">
        <v>23</v>
      </c>
      <c r="E23" t="s">
        <v>24</v>
      </c>
      <c r="F23" t="s">
        <v>16</v>
      </c>
      <c r="H23" t="b">
        <f t="shared" si="0"/>
        <v>0</v>
      </c>
    </row>
    <row r="24" spans="1:8" x14ac:dyDescent="0.4">
      <c r="A24" s="1" t="s">
        <v>55</v>
      </c>
      <c r="B24">
        <v>-0.41586543735764098</v>
      </c>
      <c r="C24" t="s">
        <v>22</v>
      </c>
      <c r="D24" t="s">
        <v>23</v>
      </c>
      <c r="E24" t="s">
        <v>24</v>
      </c>
      <c r="F24" t="s">
        <v>16</v>
      </c>
      <c r="H24" t="b">
        <f t="shared" si="0"/>
        <v>0</v>
      </c>
    </row>
    <row r="25" spans="1:8" x14ac:dyDescent="0.4">
      <c r="A25" s="1" t="s">
        <v>57</v>
      </c>
      <c r="B25">
        <v>0.31874551130345602</v>
      </c>
      <c r="C25" t="s">
        <v>22</v>
      </c>
      <c r="D25" t="s">
        <v>23</v>
      </c>
      <c r="E25" t="s">
        <v>24</v>
      </c>
      <c r="F25" t="s">
        <v>16</v>
      </c>
      <c r="H25" t="b">
        <f t="shared" si="0"/>
        <v>0</v>
      </c>
    </row>
    <row r="26" spans="1:8" x14ac:dyDescent="0.4">
      <c r="A26" s="1" t="s">
        <v>58</v>
      </c>
      <c r="B26">
        <v>0.63703654918673713</v>
      </c>
      <c r="C26" t="s">
        <v>22</v>
      </c>
      <c r="D26" t="s">
        <v>23</v>
      </c>
      <c r="E26" t="s">
        <v>24</v>
      </c>
      <c r="F26" t="s">
        <v>16</v>
      </c>
      <c r="H26" t="b">
        <f t="shared" si="0"/>
        <v>0</v>
      </c>
    </row>
    <row r="27" spans="1:8" x14ac:dyDescent="0.4">
      <c r="A27" s="1" t="s">
        <v>60</v>
      </c>
      <c r="B27">
        <v>-0.856709333062733</v>
      </c>
      <c r="C27" t="s">
        <v>22</v>
      </c>
      <c r="D27" t="s">
        <v>23</v>
      </c>
      <c r="E27" t="s">
        <v>24</v>
      </c>
      <c r="F27" t="s">
        <v>16</v>
      </c>
      <c r="H27" t="b">
        <f t="shared" si="0"/>
        <v>0</v>
      </c>
    </row>
    <row r="28" spans="1:8" x14ac:dyDescent="0.4">
      <c r="A28" s="1" t="s">
        <v>62</v>
      </c>
      <c r="B28">
        <v>8.0739791743605002E-2</v>
      </c>
      <c r="C28" t="s">
        <v>22</v>
      </c>
      <c r="D28" t="s">
        <v>23</v>
      </c>
      <c r="E28" t="s">
        <v>24</v>
      </c>
      <c r="F28" t="s">
        <v>16</v>
      </c>
      <c r="H28" t="b">
        <f t="shared" si="0"/>
        <v>0</v>
      </c>
    </row>
    <row r="29" spans="1:8" x14ac:dyDescent="0.4">
      <c r="A29" s="1" t="s">
        <v>63</v>
      </c>
      <c r="B29">
        <v>-0.23843157582427801</v>
      </c>
      <c r="C29" t="s">
        <v>22</v>
      </c>
      <c r="D29" t="s">
        <v>23</v>
      </c>
      <c r="E29" t="s">
        <v>24</v>
      </c>
      <c r="F29" t="s">
        <v>16</v>
      </c>
      <c r="H29" t="b">
        <f t="shared" si="0"/>
        <v>0</v>
      </c>
    </row>
    <row r="30" spans="1:8" x14ac:dyDescent="0.4">
      <c r="A30" s="1" t="s">
        <v>64</v>
      </c>
      <c r="B30">
        <v>0.78872482134755506</v>
      </c>
      <c r="C30" t="s">
        <v>22</v>
      </c>
      <c r="D30" t="s">
        <v>23</v>
      </c>
      <c r="E30" t="s">
        <v>24</v>
      </c>
      <c r="F30" t="s">
        <v>16</v>
      </c>
      <c r="H30" t="b">
        <f t="shared" si="0"/>
        <v>0</v>
      </c>
    </row>
    <row r="31" spans="1:8" x14ac:dyDescent="0.4">
      <c r="A31" s="1" t="s">
        <v>65</v>
      </c>
      <c r="B31">
        <v>0.62437591422205896</v>
      </c>
      <c r="C31" t="s">
        <v>22</v>
      </c>
      <c r="D31" t="s">
        <v>23</v>
      </c>
      <c r="E31" t="s">
        <v>24</v>
      </c>
      <c r="F31" t="s">
        <v>16</v>
      </c>
      <c r="H31" t="b">
        <f t="shared" si="0"/>
        <v>0</v>
      </c>
    </row>
    <row r="32" spans="1:8" x14ac:dyDescent="0.4">
      <c r="A32" s="1" t="s">
        <v>67</v>
      </c>
      <c r="B32">
        <v>-0.29564590306773902</v>
      </c>
      <c r="C32" t="s">
        <v>22</v>
      </c>
      <c r="D32" t="s">
        <v>23</v>
      </c>
      <c r="E32" t="s">
        <v>24</v>
      </c>
      <c r="F32" t="s">
        <v>16</v>
      </c>
      <c r="H32" t="b">
        <f t="shared" si="0"/>
        <v>0</v>
      </c>
    </row>
    <row r="33" spans="1:8" x14ac:dyDescent="0.4">
      <c r="A33" s="1" t="s">
        <v>69</v>
      </c>
      <c r="B33">
        <v>-0.48547394536184207</v>
      </c>
      <c r="C33" t="s">
        <v>22</v>
      </c>
      <c r="D33" t="s">
        <v>23</v>
      </c>
      <c r="E33" t="s">
        <v>24</v>
      </c>
      <c r="F33" t="s">
        <v>16</v>
      </c>
      <c r="H33" t="b">
        <f t="shared" si="0"/>
        <v>0</v>
      </c>
    </row>
    <row r="34" spans="1:8" x14ac:dyDescent="0.4">
      <c r="A34" s="1" t="s">
        <v>70</v>
      </c>
      <c r="B34">
        <v>0.30994435138051601</v>
      </c>
      <c r="C34" t="s">
        <v>22</v>
      </c>
      <c r="D34" t="s">
        <v>23</v>
      </c>
      <c r="E34" t="s">
        <v>24</v>
      </c>
      <c r="F34" t="s">
        <v>16</v>
      </c>
      <c r="H34" t="b">
        <f t="shared" si="0"/>
        <v>0</v>
      </c>
    </row>
    <row r="35" spans="1:8" x14ac:dyDescent="0.4">
      <c r="A35" s="1" t="s">
        <v>72</v>
      </c>
      <c r="B35">
        <v>-0.21327586707072199</v>
      </c>
      <c r="C35" t="s">
        <v>22</v>
      </c>
      <c r="D35" t="s">
        <v>23</v>
      </c>
      <c r="E35" t="s">
        <v>24</v>
      </c>
      <c r="F35" t="s">
        <v>16</v>
      </c>
      <c r="H35" t="b">
        <f t="shared" si="0"/>
        <v>0</v>
      </c>
    </row>
    <row r="36" spans="1:8" x14ac:dyDescent="0.4">
      <c r="A36" s="1" t="s">
        <v>74</v>
      </c>
      <c r="B36">
        <v>0.27190115072029702</v>
      </c>
      <c r="C36" t="s">
        <v>22</v>
      </c>
      <c r="D36" t="s">
        <v>23</v>
      </c>
      <c r="E36" t="s">
        <v>24</v>
      </c>
      <c r="F36" t="s">
        <v>16</v>
      </c>
      <c r="H36" t="b">
        <f t="shared" si="0"/>
        <v>0</v>
      </c>
    </row>
    <row r="37" spans="1:8" x14ac:dyDescent="0.4">
      <c r="A37" s="1" t="s">
        <v>75</v>
      </c>
      <c r="B37">
        <v>0.50220799948525796</v>
      </c>
      <c r="C37" t="s">
        <v>22</v>
      </c>
      <c r="D37" t="s">
        <v>23</v>
      </c>
      <c r="E37" t="s">
        <v>24</v>
      </c>
      <c r="F37" t="s">
        <v>16</v>
      </c>
      <c r="H37" t="b">
        <f t="shared" si="0"/>
        <v>0</v>
      </c>
    </row>
    <row r="38" spans="1:8" x14ac:dyDescent="0.4">
      <c r="A38" s="1" t="s">
        <v>76</v>
      </c>
      <c r="B38">
        <v>-4.0824495654977998E-2</v>
      </c>
      <c r="C38" t="s">
        <v>22</v>
      </c>
      <c r="D38" t="s">
        <v>23</v>
      </c>
      <c r="E38" t="s">
        <v>24</v>
      </c>
      <c r="F38" t="s">
        <v>16</v>
      </c>
      <c r="H38" t="b">
        <f t="shared" si="0"/>
        <v>0</v>
      </c>
    </row>
    <row r="39" spans="1:8" x14ac:dyDescent="0.4">
      <c r="A39" s="1" t="s">
        <v>77</v>
      </c>
      <c r="B39">
        <v>1.16162551335996</v>
      </c>
      <c r="C39" t="s">
        <v>22</v>
      </c>
      <c r="D39" t="s">
        <v>23</v>
      </c>
      <c r="E39" t="s">
        <v>24</v>
      </c>
      <c r="F39" t="s">
        <v>16</v>
      </c>
      <c r="H39" t="b">
        <f t="shared" si="0"/>
        <v>0</v>
      </c>
    </row>
    <row r="40" spans="1:8" x14ac:dyDescent="0.4">
      <c r="A40" s="1" t="s">
        <v>78</v>
      </c>
      <c r="B40">
        <v>-8.92527015726228E-2</v>
      </c>
      <c r="C40" t="s">
        <v>22</v>
      </c>
      <c r="D40" t="s">
        <v>23</v>
      </c>
      <c r="E40" t="s">
        <v>24</v>
      </c>
      <c r="F40" t="s">
        <v>16</v>
      </c>
      <c r="H40" t="b">
        <f t="shared" si="0"/>
        <v>0</v>
      </c>
    </row>
    <row r="41" spans="1:8" x14ac:dyDescent="0.4">
      <c r="A41" s="1" t="s">
        <v>79</v>
      </c>
      <c r="B41">
        <v>-0.71850228922892001</v>
      </c>
      <c r="C41" t="s">
        <v>14</v>
      </c>
      <c r="D41" t="s">
        <v>44</v>
      </c>
      <c r="E41" t="s">
        <v>13</v>
      </c>
      <c r="F41" t="s">
        <v>16</v>
      </c>
      <c r="H41" t="b">
        <f t="shared" si="0"/>
        <v>1</v>
      </c>
    </row>
    <row r="42" spans="1:8" x14ac:dyDescent="0.4">
      <c r="A42" s="1" t="s">
        <v>81</v>
      </c>
      <c r="B42">
        <v>0.92259088300654801</v>
      </c>
      <c r="C42" t="s">
        <v>22</v>
      </c>
      <c r="D42" t="s">
        <v>23</v>
      </c>
      <c r="E42" t="s">
        <v>24</v>
      </c>
      <c r="F42" t="s">
        <v>16</v>
      </c>
      <c r="H42" t="b">
        <f t="shared" si="0"/>
        <v>0</v>
      </c>
    </row>
    <row r="43" spans="1:8" x14ac:dyDescent="0.4">
      <c r="A43" s="1" t="s">
        <v>82</v>
      </c>
      <c r="B43">
        <v>0.13914295145983899</v>
      </c>
      <c r="C43" t="s">
        <v>22</v>
      </c>
      <c r="D43" t="s">
        <v>23</v>
      </c>
      <c r="E43" t="s">
        <v>24</v>
      </c>
      <c r="F43" t="s">
        <v>16</v>
      </c>
      <c r="H43" t="b">
        <f t="shared" si="0"/>
        <v>0</v>
      </c>
    </row>
    <row r="44" spans="1:8" x14ac:dyDescent="0.4">
      <c r="A44" s="1" t="s">
        <v>85</v>
      </c>
      <c r="B44">
        <v>0.10555358329542</v>
      </c>
      <c r="C44" t="s">
        <v>22</v>
      </c>
      <c r="D44" t="s">
        <v>23</v>
      </c>
      <c r="E44" t="s">
        <v>24</v>
      </c>
      <c r="F44" t="s">
        <v>16</v>
      </c>
      <c r="H44" t="b">
        <f t="shared" si="0"/>
        <v>0</v>
      </c>
    </row>
    <row r="45" spans="1:8" x14ac:dyDescent="0.4">
      <c r="A45" s="1" t="s">
        <v>86</v>
      </c>
      <c r="B45">
        <v>0.108190839542512</v>
      </c>
      <c r="C45" t="s">
        <v>22</v>
      </c>
      <c r="D45" t="s">
        <v>23</v>
      </c>
      <c r="E45" t="s">
        <v>24</v>
      </c>
      <c r="F45" t="s">
        <v>16</v>
      </c>
      <c r="H45" t="b">
        <f t="shared" si="0"/>
        <v>0</v>
      </c>
    </row>
    <row r="46" spans="1:8" x14ac:dyDescent="0.4">
      <c r="A46" s="1" t="s">
        <v>87</v>
      </c>
      <c r="B46">
        <v>-4.9703922238015386E-3</v>
      </c>
      <c r="C46" t="s">
        <v>22</v>
      </c>
      <c r="D46" t="s">
        <v>23</v>
      </c>
      <c r="E46" t="s">
        <v>24</v>
      </c>
      <c r="F46" t="s">
        <v>16</v>
      </c>
      <c r="H46" t="b">
        <f t="shared" si="0"/>
        <v>0</v>
      </c>
    </row>
    <row r="47" spans="1:8" x14ac:dyDescent="0.4">
      <c r="A47" s="1" t="s">
        <v>88</v>
      </c>
      <c r="B47">
        <v>-0.26058939366314898</v>
      </c>
      <c r="C47" t="s">
        <v>22</v>
      </c>
      <c r="D47" t="s">
        <v>23</v>
      </c>
      <c r="E47" t="s">
        <v>24</v>
      </c>
      <c r="F47" t="s">
        <v>16</v>
      </c>
      <c r="H47" t="b">
        <f t="shared" si="0"/>
        <v>0</v>
      </c>
    </row>
    <row r="48" spans="1:8" x14ac:dyDescent="0.4">
      <c r="A48" s="1" t="s">
        <v>90</v>
      </c>
      <c r="B48">
        <v>-2.6810367513726799E-2</v>
      </c>
      <c r="C48" t="s">
        <v>22</v>
      </c>
      <c r="D48" t="s">
        <v>23</v>
      </c>
      <c r="E48" t="s">
        <v>24</v>
      </c>
      <c r="F48" t="s">
        <v>16</v>
      </c>
      <c r="H48" t="b">
        <f t="shared" si="0"/>
        <v>0</v>
      </c>
    </row>
    <row r="49" spans="1:8" x14ac:dyDescent="0.4">
      <c r="A49" s="1" t="s">
        <v>91</v>
      </c>
      <c r="B49">
        <v>1.2137780357338901</v>
      </c>
      <c r="C49" t="s">
        <v>22</v>
      </c>
      <c r="D49" t="s">
        <v>23</v>
      </c>
      <c r="E49" t="s">
        <v>24</v>
      </c>
      <c r="F49" t="s">
        <v>16</v>
      </c>
      <c r="H49" t="b">
        <f t="shared" si="0"/>
        <v>0</v>
      </c>
    </row>
    <row r="50" spans="1:8" x14ac:dyDescent="0.4">
      <c r="A50" s="1" t="s">
        <v>92</v>
      </c>
      <c r="B50">
        <v>0.85981637992218796</v>
      </c>
      <c r="C50" t="s">
        <v>22</v>
      </c>
      <c r="D50" t="s">
        <v>23</v>
      </c>
      <c r="E50" t="s">
        <v>24</v>
      </c>
      <c r="F50" t="s">
        <v>16</v>
      </c>
      <c r="H50" t="b">
        <f t="shared" si="0"/>
        <v>0</v>
      </c>
    </row>
    <row r="51" spans="1:8" x14ac:dyDescent="0.4">
      <c r="A51" s="1" t="s">
        <v>93</v>
      </c>
      <c r="B51">
        <v>-0.22215253476649999</v>
      </c>
      <c r="C51" t="s">
        <v>22</v>
      </c>
      <c r="D51" t="s">
        <v>23</v>
      </c>
      <c r="E51" t="s">
        <v>24</v>
      </c>
      <c r="F51" t="s">
        <v>16</v>
      </c>
      <c r="H51" t="b">
        <f t="shared" si="0"/>
        <v>0</v>
      </c>
    </row>
    <row r="52" spans="1:8" x14ac:dyDescent="0.4">
      <c r="A52" s="1" t="s">
        <v>94</v>
      </c>
      <c r="B52">
        <v>1.9724897256778701E-2</v>
      </c>
      <c r="C52" t="s">
        <v>22</v>
      </c>
      <c r="D52" t="s">
        <v>23</v>
      </c>
      <c r="E52" t="s">
        <v>24</v>
      </c>
      <c r="F52" t="s">
        <v>16</v>
      </c>
      <c r="H52" t="b">
        <f t="shared" si="0"/>
        <v>0</v>
      </c>
    </row>
    <row r="53" spans="1:8" x14ac:dyDescent="0.4">
      <c r="A53" s="1" t="s">
        <v>95</v>
      </c>
      <c r="B53">
        <v>-2.16222571469314E-2</v>
      </c>
      <c r="C53" t="s">
        <v>22</v>
      </c>
      <c r="D53" t="s">
        <v>23</v>
      </c>
      <c r="E53" t="s">
        <v>24</v>
      </c>
      <c r="F53" t="s">
        <v>16</v>
      </c>
      <c r="H53" t="b">
        <f t="shared" si="0"/>
        <v>0</v>
      </c>
    </row>
    <row r="54" spans="1:8" x14ac:dyDescent="0.4">
      <c r="A54" s="1" t="s">
        <v>97</v>
      </c>
      <c r="B54">
        <v>0.19570846909241399</v>
      </c>
      <c r="C54" t="s">
        <v>22</v>
      </c>
      <c r="D54" t="s">
        <v>23</v>
      </c>
      <c r="E54" t="s">
        <v>24</v>
      </c>
      <c r="F54" t="s">
        <v>16</v>
      </c>
      <c r="H54" t="b">
        <f t="shared" si="0"/>
        <v>0</v>
      </c>
    </row>
    <row r="55" spans="1:8" x14ac:dyDescent="0.4">
      <c r="A55" s="1" t="s">
        <v>98</v>
      </c>
      <c r="B55">
        <v>0.325658663210389</v>
      </c>
      <c r="C55" t="s">
        <v>22</v>
      </c>
      <c r="D55" t="s">
        <v>23</v>
      </c>
      <c r="E55" t="s">
        <v>24</v>
      </c>
      <c r="F55" t="s">
        <v>16</v>
      </c>
      <c r="H55" t="b">
        <f t="shared" si="0"/>
        <v>0</v>
      </c>
    </row>
    <row r="56" spans="1:8" x14ac:dyDescent="0.4">
      <c r="A56" s="1" t="s">
        <v>99</v>
      </c>
      <c r="B56">
        <v>1.39818530985762</v>
      </c>
      <c r="C56" t="s">
        <v>22</v>
      </c>
      <c r="D56" t="s">
        <v>23</v>
      </c>
      <c r="E56" t="s">
        <v>24</v>
      </c>
      <c r="F56" t="s">
        <v>16</v>
      </c>
      <c r="H56" t="b">
        <f t="shared" si="0"/>
        <v>0</v>
      </c>
    </row>
    <row r="57" spans="1:8" x14ac:dyDescent="0.4">
      <c r="A57" s="1" t="s">
        <v>101</v>
      </c>
      <c r="B57">
        <v>-0.14885257897756701</v>
      </c>
      <c r="C57" t="s">
        <v>22</v>
      </c>
      <c r="D57" t="s">
        <v>23</v>
      </c>
      <c r="E57" t="s">
        <v>24</v>
      </c>
      <c r="F57" t="s">
        <v>16</v>
      </c>
      <c r="H57" t="b">
        <f t="shared" si="0"/>
        <v>0</v>
      </c>
    </row>
    <row r="58" spans="1:8" x14ac:dyDescent="0.4">
      <c r="A58" s="1" t="s">
        <v>102</v>
      </c>
      <c r="B58">
        <v>7.5268777490794012E-2</v>
      </c>
      <c r="C58" t="s">
        <v>22</v>
      </c>
      <c r="D58" t="s">
        <v>23</v>
      </c>
      <c r="E58" t="s">
        <v>24</v>
      </c>
      <c r="F58" t="s">
        <v>16</v>
      </c>
      <c r="H58" t="b">
        <f t="shared" si="0"/>
        <v>0</v>
      </c>
    </row>
    <row r="59" spans="1:8" x14ac:dyDescent="0.4">
      <c r="A59" s="1" t="s">
        <v>103</v>
      </c>
      <c r="B59">
        <v>0.46315771913346199</v>
      </c>
      <c r="C59" t="s">
        <v>22</v>
      </c>
      <c r="D59" t="s">
        <v>23</v>
      </c>
      <c r="E59" t="s">
        <v>24</v>
      </c>
      <c r="F59" t="s">
        <v>16</v>
      </c>
      <c r="H59" t="b">
        <f t="shared" si="0"/>
        <v>0</v>
      </c>
    </row>
    <row r="60" spans="1:8" x14ac:dyDescent="0.4">
      <c r="A60" s="1" t="s">
        <v>104</v>
      </c>
      <c r="B60">
        <v>-0.75150415387297809</v>
      </c>
      <c r="C60" t="s">
        <v>105</v>
      </c>
      <c r="D60" t="s">
        <v>106</v>
      </c>
      <c r="E60" t="s">
        <v>13</v>
      </c>
      <c r="F60" t="s">
        <v>16</v>
      </c>
      <c r="H60" t="b">
        <f t="shared" si="0"/>
        <v>1</v>
      </c>
    </row>
    <row r="61" spans="1:8" x14ac:dyDescent="0.4">
      <c r="A61" s="1" t="s">
        <v>107</v>
      </c>
      <c r="B61">
        <v>3.4618845522676897E-2</v>
      </c>
      <c r="C61" t="s">
        <v>22</v>
      </c>
      <c r="D61" t="s">
        <v>23</v>
      </c>
      <c r="E61" t="s">
        <v>24</v>
      </c>
      <c r="F61" t="s">
        <v>16</v>
      </c>
      <c r="H61" t="b">
        <f t="shared" si="0"/>
        <v>0</v>
      </c>
    </row>
    <row r="62" spans="1:8" x14ac:dyDescent="0.4">
      <c r="A62" s="1" t="s">
        <v>108</v>
      </c>
      <c r="B62">
        <v>7.6469143777731105E-2</v>
      </c>
      <c r="C62" t="s">
        <v>22</v>
      </c>
      <c r="D62" t="s">
        <v>23</v>
      </c>
      <c r="E62" t="s">
        <v>24</v>
      </c>
      <c r="F62" t="s">
        <v>16</v>
      </c>
      <c r="H62" t="b">
        <f t="shared" si="0"/>
        <v>0</v>
      </c>
    </row>
    <row r="63" spans="1:8" x14ac:dyDescent="0.4">
      <c r="A63" s="1" t="s">
        <v>109</v>
      </c>
      <c r="B63">
        <v>0.46170774913443402</v>
      </c>
      <c r="C63" t="s">
        <v>22</v>
      </c>
      <c r="D63" t="s">
        <v>23</v>
      </c>
      <c r="E63" t="s">
        <v>24</v>
      </c>
      <c r="F63" t="s">
        <v>16</v>
      </c>
      <c r="H63" t="b">
        <f t="shared" si="0"/>
        <v>0</v>
      </c>
    </row>
    <row r="64" spans="1:8" x14ac:dyDescent="0.4">
      <c r="A64" s="1" t="s">
        <v>110</v>
      </c>
      <c r="B64">
        <v>-0.26678206810614702</v>
      </c>
      <c r="C64" t="s">
        <v>22</v>
      </c>
      <c r="D64" t="s">
        <v>23</v>
      </c>
      <c r="E64" t="s">
        <v>24</v>
      </c>
      <c r="F64" t="s">
        <v>16</v>
      </c>
      <c r="H64" t="b">
        <f t="shared" si="0"/>
        <v>0</v>
      </c>
    </row>
    <row r="65" spans="1:8" x14ac:dyDescent="0.4">
      <c r="A65" s="1" t="s">
        <v>111</v>
      </c>
      <c r="B65">
        <v>1.1331607479089501</v>
      </c>
      <c r="C65" t="s">
        <v>22</v>
      </c>
      <c r="D65" t="s">
        <v>23</v>
      </c>
      <c r="E65" t="s">
        <v>24</v>
      </c>
      <c r="F65" t="s">
        <v>16</v>
      </c>
      <c r="H65" t="b">
        <f t="shared" si="0"/>
        <v>0</v>
      </c>
    </row>
    <row r="66" spans="1:8" x14ac:dyDescent="0.4">
      <c r="A66" s="1" t="s">
        <v>112</v>
      </c>
      <c r="B66">
        <v>-0.86029957245396804</v>
      </c>
      <c r="C66" t="s">
        <v>38</v>
      </c>
      <c r="D66" t="s">
        <v>114</v>
      </c>
      <c r="E66" t="s">
        <v>13</v>
      </c>
      <c r="F66" t="s">
        <v>16</v>
      </c>
      <c r="H66" t="b">
        <f t="shared" si="0"/>
        <v>1</v>
      </c>
    </row>
    <row r="67" spans="1:8" x14ac:dyDescent="0.4">
      <c r="A67" s="1" t="s">
        <v>115</v>
      </c>
      <c r="B67">
        <v>0.109736877136707</v>
      </c>
      <c r="C67" t="s">
        <v>22</v>
      </c>
      <c r="D67" t="s">
        <v>23</v>
      </c>
      <c r="E67" t="s">
        <v>24</v>
      </c>
      <c r="F67" t="s">
        <v>16</v>
      </c>
      <c r="H67" t="b">
        <f t="shared" ref="H67:H75" si="1">IF(E67&lt;&gt;"Wildtype_Tumor",TRUE,FALSE)</f>
        <v>0</v>
      </c>
    </row>
    <row r="68" spans="1:8" x14ac:dyDescent="0.4">
      <c r="A68" s="1" t="s">
        <v>117</v>
      </c>
      <c r="B68">
        <v>0.60650717642841101</v>
      </c>
      <c r="C68" t="s">
        <v>22</v>
      </c>
      <c r="D68" t="s">
        <v>23</v>
      </c>
      <c r="E68" t="s">
        <v>24</v>
      </c>
      <c r="F68" t="s">
        <v>16</v>
      </c>
      <c r="H68" t="b">
        <f t="shared" si="1"/>
        <v>0</v>
      </c>
    </row>
    <row r="69" spans="1:8" x14ac:dyDescent="0.4">
      <c r="A69" s="1" t="s">
        <v>118</v>
      </c>
      <c r="B69">
        <v>-0.52243989127241708</v>
      </c>
      <c r="C69" t="s">
        <v>22</v>
      </c>
      <c r="D69" t="s">
        <v>23</v>
      </c>
      <c r="E69" t="s">
        <v>24</v>
      </c>
      <c r="F69" t="s">
        <v>16</v>
      </c>
      <c r="H69" t="b">
        <f t="shared" si="1"/>
        <v>0</v>
      </c>
    </row>
    <row r="70" spans="1:8" x14ac:dyDescent="0.4">
      <c r="A70" s="1" t="s">
        <v>119</v>
      </c>
      <c r="B70">
        <v>5.1616515964499697E-2</v>
      </c>
      <c r="C70" t="s">
        <v>22</v>
      </c>
      <c r="D70" t="s">
        <v>23</v>
      </c>
      <c r="E70" t="s">
        <v>24</v>
      </c>
      <c r="F70" t="s">
        <v>16</v>
      </c>
      <c r="H70" t="b">
        <f t="shared" si="1"/>
        <v>0</v>
      </c>
    </row>
    <row r="71" spans="1:8" x14ac:dyDescent="0.4">
      <c r="A71" s="1" t="s">
        <v>120</v>
      </c>
      <c r="B71">
        <v>-1.18406248548246</v>
      </c>
      <c r="C71" t="s">
        <v>22</v>
      </c>
      <c r="D71" t="s">
        <v>23</v>
      </c>
      <c r="E71" t="s">
        <v>24</v>
      </c>
      <c r="F71" t="s">
        <v>16</v>
      </c>
      <c r="H71" t="b">
        <f t="shared" si="1"/>
        <v>0</v>
      </c>
    </row>
    <row r="72" spans="1:8" x14ac:dyDescent="0.4">
      <c r="A72" s="1" t="s">
        <v>122</v>
      </c>
      <c r="B72">
        <v>6.6339373647268302E-2</v>
      </c>
      <c r="C72" t="s">
        <v>22</v>
      </c>
      <c r="D72" t="s">
        <v>23</v>
      </c>
      <c r="E72" t="s">
        <v>24</v>
      </c>
      <c r="F72" t="s">
        <v>16</v>
      </c>
      <c r="H72" t="b">
        <f t="shared" si="1"/>
        <v>0</v>
      </c>
    </row>
    <row r="73" spans="1:8" x14ac:dyDescent="0.4">
      <c r="A73" s="1" t="s">
        <v>124</v>
      </c>
      <c r="B73">
        <v>0.44053934121744998</v>
      </c>
      <c r="C73" t="s">
        <v>22</v>
      </c>
      <c r="D73" t="s">
        <v>23</v>
      </c>
      <c r="E73" t="s">
        <v>24</v>
      </c>
      <c r="F73" t="s">
        <v>16</v>
      </c>
      <c r="H73" t="b">
        <f t="shared" si="1"/>
        <v>0</v>
      </c>
    </row>
    <row r="74" spans="1:8" x14ac:dyDescent="0.4">
      <c r="A74" s="1" t="s">
        <v>125</v>
      </c>
      <c r="B74">
        <v>0.42670902608272199</v>
      </c>
      <c r="C74" t="s">
        <v>22</v>
      </c>
      <c r="D74" t="s">
        <v>23</v>
      </c>
      <c r="E74" t="s">
        <v>24</v>
      </c>
      <c r="F74" t="s">
        <v>16</v>
      </c>
      <c r="H74" t="b">
        <f t="shared" si="1"/>
        <v>0</v>
      </c>
    </row>
    <row r="75" spans="1:8" x14ac:dyDescent="0.4">
      <c r="A75" s="1" t="s">
        <v>126</v>
      </c>
      <c r="B75">
        <v>0.87045781668748501</v>
      </c>
      <c r="C75" t="s">
        <v>22</v>
      </c>
      <c r="D75" t="s">
        <v>23</v>
      </c>
      <c r="E75" t="s">
        <v>24</v>
      </c>
      <c r="F75" t="s">
        <v>16</v>
      </c>
      <c r="H75" t="b">
        <f t="shared" si="1"/>
        <v>0</v>
      </c>
    </row>
    <row r="76" spans="1:8" x14ac:dyDescent="0.4">
      <c r="A76" s="1" t="s">
        <v>127</v>
      </c>
      <c r="B76">
        <v>2.9765048154822799E-2</v>
      </c>
      <c r="C76" t="s">
        <v>22</v>
      </c>
      <c r="D76" t="s">
        <v>23</v>
      </c>
      <c r="E76" t="s">
        <v>24</v>
      </c>
      <c r="F76" t="s">
        <v>16</v>
      </c>
      <c r="H76" t="b">
        <f>IF(E76&lt;&gt;"Wildtype_Tumor",TRUE,FALSE)</f>
        <v>0</v>
      </c>
    </row>
    <row r="77" spans="1:8" x14ac:dyDescent="0.4">
      <c r="A77" s="1" t="s">
        <v>128</v>
      </c>
      <c r="B77">
        <v>1.5015427472828601E-2</v>
      </c>
      <c r="C77" t="s">
        <v>22</v>
      </c>
      <c r="D77" t="s">
        <v>23</v>
      </c>
      <c r="E77" t="s">
        <v>24</v>
      </c>
      <c r="F77" t="s">
        <v>16</v>
      </c>
      <c r="H77" t="b">
        <f t="shared" ref="H77:H100" si="2">IF(E77&lt;&gt;"Wildtype_Tumor",TRUE,FALSE)</f>
        <v>0</v>
      </c>
    </row>
    <row r="78" spans="1:8" x14ac:dyDescent="0.4">
      <c r="A78" s="1" t="s">
        <v>129</v>
      </c>
      <c r="B78">
        <v>-1.0619505021170199</v>
      </c>
      <c r="C78" t="s">
        <v>22</v>
      </c>
      <c r="D78" t="s">
        <v>23</v>
      </c>
      <c r="E78" t="s">
        <v>24</v>
      </c>
      <c r="F78" t="s">
        <v>16</v>
      </c>
      <c r="H78" t="b">
        <f t="shared" si="2"/>
        <v>0</v>
      </c>
    </row>
    <row r="79" spans="1:8" x14ac:dyDescent="0.4">
      <c r="A79" s="1" t="s">
        <v>131</v>
      </c>
      <c r="B79">
        <v>0.41580861651376289</v>
      </c>
      <c r="C79" t="s">
        <v>22</v>
      </c>
      <c r="D79" t="s">
        <v>23</v>
      </c>
      <c r="E79" t="s">
        <v>24</v>
      </c>
      <c r="F79" t="s">
        <v>16</v>
      </c>
      <c r="H79" t="b">
        <f t="shared" si="2"/>
        <v>0</v>
      </c>
    </row>
    <row r="80" spans="1:8" x14ac:dyDescent="0.4">
      <c r="A80" s="1" t="s">
        <v>132</v>
      </c>
      <c r="B80">
        <v>0.124576275313013</v>
      </c>
      <c r="C80" t="s">
        <v>22</v>
      </c>
      <c r="D80" t="s">
        <v>23</v>
      </c>
      <c r="E80" t="s">
        <v>24</v>
      </c>
      <c r="F80" t="s">
        <v>16</v>
      </c>
      <c r="H80" t="b">
        <f t="shared" si="2"/>
        <v>0</v>
      </c>
    </row>
    <row r="81" spans="1:8" x14ac:dyDescent="0.4">
      <c r="A81" s="1" t="s">
        <v>133</v>
      </c>
      <c r="B81">
        <v>0.67812574479049714</v>
      </c>
      <c r="C81" t="s">
        <v>22</v>
      </c>
      <c r="D81" t="s">
        <v>23</v>
      </c>
      <c r="E81" t="s">
        <v>24</v>
      </c>
      <c r="F81" t="s">
        <v>16</v>
      </c>
      <c r="H81" t="b">
        <f t="shared" si="2"/>
        <v>0</v>
      </c>
    </row>
    <row r="82" spans="1:8" x14ac:dyDescent="0.4">
      <c r="A82" s="1" t="s">
        <v>134</v>
      </c>
      <c r="B82">
        <v>0.81515489851645706</v>
      </c>
      <c r="C82" t="s">
        <v>22</v>
      </c>
      <c r="D82" t="s">
        <v>23</v>
      </c>
      <c r="E82" t="s">
        <v>24</v>
      </c>
      <c r="F82" t="s">
        <v>16</v>
      </c>
      <c r="H82" t="b">
        <f t="shared" si="2"/>
        <v>0</v>
      </c>
    </row>
    <row r="83" spans="1:8" x14ac:dyDescent="0.4">
      <c r="A83" s="1" t="s">
        <v>135</v>
      </c>
      <c r="B83">
        <v>0.40078083500014799</v>
      </c>
      <c r="C83" t="s">
        <v>22</v>
      </c>
      <c r="D83" t="s">
        <v>23</v>
      </c>
      <c r="E83" t="s">
        <v>24</v>
      </c>
      <c r="F83" t="s">
        <v>16</v>
      </c>
      <c r="H83" t="b">
        <f t="shared" si="2"/>
        <v>0</v>
      </c>
    </row>
    <row r="84" spans="1:8" x14ac:dyDescent="0.4">
      <c r="A84" s="1" t="s">
        <v>137</v>
      </c>
      <c r="B84">
        <v>-0.49769281577606611</v>
      </c>
      <c r="C84" t="s">
        <v>22</v>
      </c>
      <c r="D84" t="s">
        <v>23</v>
      </c>
      <c r="E84" t="s">
        <v>24</v>
      </c>
      <c r="F84" t="s">
        <v>16</v>
      </c>
      <c r="H84" t="b">
        <f t="shared" si="2"/>
        <v>0</v>
      </c>
    </row>
    <row r="85" spans="1:8" x14ac:dyDescent="0.4">
      <c r="A85" s="1" t="s">
        <v>138</v>
      </c>
      <c r="B85">
        <v>0.95208366243019205</v>
      </c>
      <c r="C85" t="s">
        <v>22</v>
      </c>
      <c r="D85" t="s">
        <v>23</v>
      </c>
      <c r="E85" t="s">
        <v>24</v>
      </c>
      <c r="F85" t="s">
        <v>16</v>
      </c>
      <c r="H85" t="b">
        <f t="shared" si="2"/>
        <v>0</v>
      </c>
    </row>
    <row r="86" spans="1:8" x14ac:dyDescent="0.4">
      <c r="A86" s="1" t="s">
        <v>139</v>
      </c>
      <c r="B86">
        <v>0.61105317096052392</v>
      </c>
      <c r="C86" t="s">
        <v>22</v>
      </c>
      <c r="D86" t="s">
        <v>23</v>
      </c>
      <c r="E86" t="s">
        <v>24</v>
      </c>
      <c r="F86" t="s">
        <v>16</v>
      </c>
      <c r="H86" t="b">
        <f t="shared" si="2"/>
        <v>0</v>
      </c>
    </row>
    <row r="87" spans="1:8" x14ac:dyDescent="0.4">
      <c r="A87" s="1" t="s">
        <v>140</v>
      </c>
      <c r="B87">
        <v>-0.31846406057076698</v>
      </c>
      <c r="C87" t="s">
        <v>22</v>
      </c>
      <c r="D87" t="s">
        <v>23</v>
      </c>
      <c r="E87" t="s">
        <v>24</v>
      </c>
      <c r="F87" t="s">
        <v>16</v>
      </c>
      <c r="H87" t="b">
        <f t="shared" si="2"/>
        <v>0</v>
      </c>
    </row>
    <row r="88" spans="1:8" x14ac:dyDescent="0.4">
      <c r="A88" s="1" t="s">
        <v>141</v>
      </c>
      <c r="B88">
        <v>-1.00076879739905</v>
      </c>
      <c r="C88" t="s">
        <v>38</v>
      </c>
      <c r="D88" t="s">
        <v>142</v>
      </c>
      <c r="E88" t="s">
        <v>13</v>
      </c>
      <c r="F88" t="s">
        <v>16</v>
      </c>
      <c r="H88" t="b">
        <f t="shared" si="2"/>
        <v>1</v>
      </c>
    </row>
    <row r="89" spans="1:8" x14ac:dyDescent="0.4">
      <c r="A89" s="1" t="s">
        <v>143</v>
      </c>
      <c r="B89">
        <v>0.50862035289671792</v>
      </c>
      <c r="C89" t="s">
        <v>22</v>
      </c>
      <c r="D89" t="s">
        <v>23</v>
      </c>
      <c r="E89" t="s">
        <v>24</v>
      </c>
      <c r="F89" t="s">
        <v>16</v>
      </c>
      <c r="H89" t="b">
        <f t="shared" si="2"/>
        <v>0</v>
      </c>
    </row>
    <row r="90" spans="1:8" x14ac:dyDescent="0.4">
      <c r="A90" s="1" t="s">
        <v>144</v>
      </c>
      <c r="B90">
        <v>-0.39070345590044597</v>
      </c>
      <c r="C90" t="s">
        <v>19</v>
      </c>
      <c r="D90" t="s">
        <v>145</v>
      </c>
      <c r="E90" t="s">
        <v>13</v>
      </c>
      <c r="F90" t="s">
        <v>16</v>
      </c>
      <c r="H90" t="b">
        <f t="shared" si="2"/>
        <v>1</v>
      </c>
    </row>
    <row r="91" spans="1:8" x14ac:dyDescent="0.4">
      <c r="A91" s="1" t="s">
        <v>146</v>
      </c>
      <c r="B91">
        <v>-0.39997148178084302</v>
      </c>
      <c r="C91" t="s">
        <v>22</v>
      </c>
      <c r="D91" t="s">
        <v>23</v>
      </c>
      <c r="E91" t="s">
        <v>24</v>
      </c>
      <c r="F91" t="s">
        <v>16</v>
      </c>
      <c r="H91" t="b">
        <f t="shared" si="2"/>
        <v>0</v>
      </c>
    </row>
    <row r="92" spans="1:8" x14ac:dyDescent="0.4">
      <c r="A92" s="1" t="s">
        <v>148</v>
      </c>
      <c r="B92">
        <v>0.26785065658183699</v>
      </c>
      <c r="C92" t="s">
        <v>22</v>
      </c>
      <c r="D92" t="s">
        <v>23</v>
      </c>
      <c r="E92" t="s">
        <v>24</v>
      </c>
      <c r="F92" t="s">
        <v>16</v>
      </c>
      <c r="H92" t="b">
        <f t="shared" si="2"/>
        <v>0</v>
      </c>
    </row>
    <row r="93" spans="1:8" x14ac:dyDescent="0.4">
      <c r="A93" s="1" t="s">
        <v>149</v>
      </c>
      <c r="B93">
        <v>-0.45528137236851202</v>
      </c>
      <c r="C93" t="s">
        <v>22</v>
      </c>
      <c r="D93" t="s">
        <v>23</v>
      </c>
      <c r="E93" t="s">
        <v>24</v>
      </c>
      <c r="F93" t="s">
        <v>16</v>
      </c>
      <c r="H93" t="b">
        <f t="shared" si="2"/>
        <v>0</v>
      </c>
    </row>
    <row r="94" spans="1:8" x14ac:dyDescent="0.4">
      <c r="A94" s="1" t="s">
        <v>150</v>
      </c>
      <c r="B94">
        <v>-0.18942844405706699</v>
      </c>
      <c r="C94" t="s">
        <v>22</v>
      </c>
      <c r="D94" t="s">
        <v>23</v>
      </c>
      <c r="E94" t="s">
        <v>24</v>
      </c>
      <c r="F94" t="s">
        <v>16</v>
      </c>
      <c r="H94" t="b">
        <f t="shared" si="2"/>
        <v>0</v>
      </c>
    </row>
    <row r="95" spans="1:8" x14ac:dyDescent="0.4">
      <c r="A95" s="1" t="s">
        <v>151</v>
      </c>
      <c r="B95">
        <v>-0.57651216214777601</v>
      </c>
      <c r="C95" t="s">
        <v>19</v>
      </c>
      <c r="D95" t="s">
        <v>153</v>
      </c>
      <c r="E95" t="s">
        <v>13</v>
      </c>
      <c r="F95" t="s">
        <v>16</v>
      </c>
      <c r="H95" t="b">
        <f t="shared" si="2"/>
        <v>1</v>
      </c>
    </row>
    <row r="96" spans="1:8" x14ac:dyDescent="0.4">
      <c r="A96" s="1" t="s">
        <v>154</v>
      </c>
      <c r="B96">
        <v>-0.21010289385199901</v>
      </c>
      <c r="C96" t="s">
        <v>22</v>
      </c>
      <c r="D96" t="s">
        <v>23</v>
      </c>
      <c r="E96" t="s">
        <v>24</v>
      </c>
      <c r="F96" t="s">
        <v>16</v>
      </c>
      <c r="H96" t="b">
        <f t="shared" si="2"/>
        <v>0</v>
      </c>
    </row>
    <row r="97" spans="1:8" x14ac:dyDescent="0.4">
      <c r="A97" s="1" t="s">
        <v>155</v>
      </c>
      <c r="B97">
        <v>1.3314617967564599</v>
      </c>
      <c r="C97" t="s">
        <v>22</v>
      </c>
      <c r="D97" t="s">
        <v>23</v>
      </c>
      <c r="E97" t="s">
        <v>24</v>
      </c>
      <c r="F97" t="s">
        <v>16</v>
      </c>
      <c r="H97" t="b">
        <f t="shared" si="2"/>
        <v>0</v>
      </c>
    </row>
    <row r="98" spans="1:8" x14ac:dyDescent="0.4">
      <c r="A98" s="1" t="s">
        <v>156</v>
      </c>
      <c r="B98">
        <v>-3.9288114385480294E-3</v>
      </c>
      <c r="C98" t="s">
        <v>22</v>
      </c>
      <c r="D98" t="s">
        <v>23</v>
      </c>
      <c r="E98" t="s">
        <v>24</v>
      </c>
      <c r="F98" t="s">
        <v>16</v>
      </c>
      <c r="H98" t="b">
        <f t="shared" si="2"/>
        <v>0</v>
      </c>
    </row>
    <row r="99" spans="1:8" x14ac:dyDescent="0.4">
      <c r="A99" s="1" t="s">
        <v>157</v>
      </c>
      <c r="B99">
        <v>-8.1739900852429905E-3</v>
      </c>
      <c r="C99" t="s">
        <v>22</v>
      </c>
      <c r="D99" t="s">
        <v>23</v>
      </c>
      <c r="E99" t="s">
        <v>24</v>
      </c>
      <c r="F99" t="s">
        <v>16</v>
      </c>
      <c r="H99" t="b">
        <f t="shared" si="2"/>
        <v>0</v>
      </c>
    </row>
    <row r="100" spans="1:8" x14ac:dyDescent="0.4">
      <c r="A100" s="1" t="s">
        <v>158</v>
      </c>
      <c r="B100">
        <v>1.6087472036491599</v>
      </c>
      <c r="C100" t="s">
        <v>22</v>
      </c>
      <c r="D100" t="s">
        <v>23</v>
      </c>
      <c r="E100" t="s">
        <v>24</v>
      </c>
      <c r="F100" t="s">
        <v>16</v>
      </c>
      <c r="H100" t="b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Both</vt:lpstr>
      <vt:lpstr>TP53 only</vt:lpstr>
      <vt:lpstr>RB1 only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brittany henderson</cp:lastModifiedBy>
  <dcterms:created xsi:type="dcterms:W3CDTF">2019-11-13T11:23:21Z</dcterms:created>
  <dcterms:modified xsi:type="dcterms:W3CDTF">2019-11-13T20:11:23Z</dcterms:modified>
</cp:coreProperties>
</file>