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Desktop\BUS2257\"/>
    </mc:Choice>
  </mc:AlternateContent>
  <xr:revisionPtr revIDLastSave="0" documentId="8_{46D716FA-7DD5-40CB-9FD5-6BC19D789A0E}" xr6:coauthVersionLast="47" xr6:coauthVersionMax="47" xr10:uidLastSave="{00000000-0000-0000-0000-000000000000}"/>
  <bookViews>
    <workbookView xWindow="-120" yWindow="-120" windowWidth="29040" windowHeight="15840" xr2:uid="{C3B073E9-4F96-49F9-AF94-13833456592F}"/>
  </bookViews>
  <sheets>
    <sheet name="Journal Entries" sheetId="1" r:id="rId1"/>
    <sheet name="Calculations" sheetId="2" r:id="rId2"/>
    <sheet name="T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1" i="1"/>
  <c r="E32" i="1"/>
  <c r="D13" i="1"/>
  <c r="D12" i="1"/>
  <c r="E14" i="1"/>
  <c r="D10" i="1"/>
  <c r="D9" i="1"/>
  <c r="D29" i="1"/>
  <c r="E28" i="1"/>
  <c r="D27" i="1"/>
  <c r="D26" i="1"/>
  <c r="E25" i="1"/>
  <c r="D24" i="1"/>
  <c r="E23" i="1"/>
  <c r="D21" i="1"/>
  <c r="D22" i="1" s="1"/>
  <c r="E20" i="1"/>
  <c r="D18" i="1"/>
  <c r="D16" i="1"/>
  <c r="D15" i="1"/>
  <c r="E17" i="1"/>
  <c r="C14" i="1"/>
  <c r="B13" i="1"/>
  <c r="B12" i="1"/>
  <c r="E8" i="1"/>
  <c r="E6" i="1"/>
  <c r="D5" i="1"/>
  <c r="E4" i="1"/>
  <c r="E3" i="1"/>
  <c r="D2" i="1"/>
</calcChain>
</file>

<file path=xl/sharedStrings.xml><?xml version="1.0" encoding="utf-8"?>
<sst xmlns="http://schemas.openxmlformats.org/spreadsheetml/2006/main" count="44" uniqueCount="33">
  <si>
    <t>Entry Number</t>
  </si>
  <si>
    <t>Debit Account</t>
  </si>
  <si>
    <t>Credit Account</t>
  </si>
  <si>
    <t>Debit</t>
  </si>
  <si>
    <t>Credit</t>
  </si>
  <si>
    <t>Accounts Receivable</t>
  </si>
  <si>
    <t>Sales Revenue</t>
  </si>
  <si>
    <t>Sales Tax Payable</t>
  </si>
  <si>
    <t>Current Portion Bank Loan</t>
  </si>
  <si>
    <t>Bank Loan Interest Expense</t>
  </si>
  <si>
    <t>WIP (FOH)</t>
  </si>
  <si>
    <t xml:space="preserve"> </t>
  </si>
  <si>
    <t>Prepaid Insurance</t>
  </si>
  <si>
    <t>Insurance Expense</t>
  </si>
  <si>
    <t>Utility Bill Payable</t>
  </si>
  <si>
    <t>Utilities Expense</t>
  </si>
  <si>
    <t>Building</t>
  </si>
  <si>
    <t>Common Shares</t>
  </si>
  <si>
    <t>Land</t>
  </si>
  <si>
    <t>A/D Building</t>
  </si>
  <si>
    <t>Depreciation Expense</t>
  </si>
  <si>
    <t>Property Tax Expense</t>
  </si>
  <si>
    <t>Salary Expense</t>
  </si>
  <si>
    <t>WIP (DL)</t>
  </si>
  <si>
    <t>Production Wages</t>
  </si>
  <si>
    <t>Utility Bill Expense</t>
  </si>
  <si>
    <t>RM (Wax)</t>
  </si>
  <si>
    <t>RM (Jars)</t>
  </si>
  <si>
    <t>RM (Wicks)</t>
  </si>
  <si>
    <t>O/B</t>
  </si>
  <si>
    <t>Accounts Payable</t>
  </si>
  <si>
    <t>Ending Balance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</si>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</sst>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0" tint="0.74999237037263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4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960C-9F6F-4BB2-BD60-1B8EB35EDFE4}">
  <dimension ref="A1:E39"/>
  <sheetViews>
    <sheetView tabSelected="1" workbookViewId="0">
      <selection activeCell="C22" sqref="C22"/>
    </sheetView>
  </sheetViews>
  <sheetFormatPr defaultRowHeight="15" x14ac:dyDescent="0.25"/>
  <cols>
    <col min="1" max="3" width="27" style="1" customWidth="1"/>
    <col min="4" max="5" width="27" style="2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 t="s">
        <v>5</v>
      </c>
      <c r="D2" s="2">
        <f>16560*0.3*12+16560*0.3*12*0.05</f>
        <v>62596.800000000003</v>
      </c>
    </row>
    <row r="3" spans="1:5" x14ac:dyDescent="0.25">
      <c r="C3" s="1" t="s">
        <v>6</v>
      </c>
      <c r="E3" s="2">
        <f>16560*0.3*12</f>
        <v>59616</v>
      </c>
    </row>
    <row r="4" spans="1:5" x14ac:dyDescent="0.25">
      <c r="C4" s="1" t="s">
        <v>7</v>
      </c>
      <c r="E4" s="2">
        <f>D2-E3</f>
        <v>2980.8000000000029</v>
      </c>
    </row>
    <row r="5" spans="1:5" x14ac:dyDescent="0.25">
      <c r="A5" s="1">
        <v>2</v>
      </c>
      <c r="B5" s="1" t="s">
        <v>9</v>
      </c>
      <c r="D5" s="2">
        <f>9370-7500</f>
        <v>1870</v>
      </c>
    </row>
    <row r="6" spans="1:5" x14ac:dyDescent="0.25">
      <c r="C6" s="1" t="s">
        <v>8</v>
      </c>
      <c r="E6" s="2">
        <f>D5</f>
        <v>1870</v>
      </c>
    </row>
    <row r="7" spans="1:5" x14ac:dyDescent="0.25">
      <c r="A7" s="1">
        <v>3</v>
      </c>
      <c r="B7" s="1" t="s">
        <v>12</v>
      </c>
      <c r="D7" s="2">
        <v>3780</v>
      </c>
    </row>
    <row r="8" spans="1:5" x14ac:dyDescent="0.25">
      <c r="C8" s="1" t="s">
        <v>13</v>
      </c>
      <c r="E8" s="2">
        <f>D7</f>
        <v>3780</v>
      </c>
    </row>
    <row r="9" spans="1:5" x14ac:dyDescent="0.25">
      <c r="A9" s="1">
        <v>4</v>
      </c>
      <c r="B9" s="1" t="s">
        <v>10</v>
      </c>
      <c r="D9" s="2">
        <f>E11*0.85</f>
        <v>918</v>
      </c>
      <c r="E9" s="2" t="s">
        <v>11</v>
      </c>
    </row>
    <row r="10" spans="1:5" x14ac:dyDescent="0.25">
      <c r="B10" s="1" t="s">
        <v>13</v>
      </c>
      <c r="D10" s="2">
        <f>E11-D9</f>
        <v>162</v>
      </c>
      <c r="E10" s="2" t="s">
        <v>11</v>
      </c>
    </row>
    <row r="11" spans="1:5" x14ac:dyDescent="0.25">
      <c r="C11" s="1" t="s">
        <v>12</v>
      </c>
      <c r="E11" s="2">
        <v>1080</v>
      </c>
    </row>
    <row r="12" spans="1:5" x14ac:dyDescent="0.25">
      <c r="A12" s="1">
        <v>5</v>
      </c>
      <c r="B12" s="1" t="str">
        <f>B9</f>
        <v>WIP (FOH)</v>
      </c>
      <c r="D12" s="2">
        <f>E14*0.85</f>
        <v>1071</v>
      </c>
    </row>
    <row r="13" spans="1:5" x14ac:dyDescent="0.25">
      <c r="B13" s="1" t="str">
        <f>B10</f>
        <v>Insurance Expense</v>
      </c>
      <c r="C13" s="1" t="s">
        <v>11</v>
      </c>
      <c r="D13" s="2">
        <f>E14-D12</f>
        <v>189</v>
      </c>
    </row>
    <row r="14" spans="1:5" x14ac:dyDescent="0.25">
      <c r="B14" s="1" t="s">
        <v>11</v>
      </c>
      <c r="C14" s="1" t="str">
        <f>C11</f>
        <v>Prepaid Insurance</v>
      </c>
      <c r="E14" s="2">
        <f>3780*6/18</f>
        <v>1260</v>
      </c>
    </row>
    <row r="15" spans="1:5" x14ac:dyDescent="0.25">
      <c r="A15" s="1">
        <v>6</v>
      </c>
      <c r="B15" s="1" t="s">
        <v>10</v>
      </c>
      <c r="D15" s="2">
        <f>E17*0.8</f>
        <v>574.4</v>
      </c>
    </row>
    <row r="16" spans="1:5" x14ac:dyDescent="0.25">
      <c r="B16" s="1" t="s">
        <v>15</v>
      </c>
      <c r="D16" s="2">
        <f>E17-D15</f>
        <v>143.60000000000002</v>
      </c>
    </row>
    <row r="17" spans="1:5" x14ac:dyDescent="0.25">
      <c r="C17" s="1" t="s">
        <v>14</v>
      </c>
      <c r="E17" s="2">
        <f>718</f>
        <v>718</v>
      </c>
    </row>
    <row r="18" spans="1:5" x14ac:dyDescent="0.25">
      <c r="A18" s="1">
        <v>7</v>
      </c>
      <c r="B18" s="1" t="s">
        <v>16</v>
      </c>
      <c r="D18" s="2">
        <f>300000*0.7</f>
        <v>210000</v>
      </c>
    </row>
    <row r="19" spans="1:5" x14ac:dyDescent="0.25">
      <c r="B19" s="1" t="s">
        <v>18</v>
      </c>
      <c r="D19" s="2">
        <v>90000</v>
      </c>
    </row>
    <row r="20" spans="1:5" x14ac:dyDescent="0.25">
      <c r="C20" s="1" t="s">
        <v>17</v>
      </c>
      <c r="E20" s="2">
        <f>D19+D18</f>
        <v>300000</v>
      </c>
    </row>
    <row r="21" spans="1:5" x14ac:dyDescent="0.25">
      <c r="A21" s="1">
        <v>8</v>
      </c>
      <c r="B21" s="1" t="s">
        <v>10</v>
      </c>
      <c r="D21" s="2">
        <f>E23-E23*480/1600</f>
        <v>5250</v>
      </c>
    </row>
    <row r="22" spans="1:5" x14ac:dyDescent="0.25">
      <c r="B22" s="1" t="s">
        <v>20</v>
      </c>
      <c r="D22" s="2">
        <f>E23-D21</f>
        <v>2250</v>
      </c>
    </row>
    <row r="23" spans="1:5" x14ac:dyDescent="0.25">
      <c r="C23" s="1" t="s">
        <v>19</v>
      </c>
      <c r="E23" s="2">
        <f>(210000-30000)*(10/12)/20</f>
        <v>7500</v>
      </c>
    </row>
    <row r="24" spans="1:5" x14ac:dyDescent="0.25">
      <c r="A24" s="1">
        <v>9</v>
      </c>
      <c r="B24" s="1" t="s">
        <v>10</v>
      </c>
      <c r="D24" s="2">
        <f>6000*0.7</f>
        <v>4200</v>
      </c>
    </row>
    <row r="25" spans="1:5" x14ac:dyDescent="0.25">
      <c r="C25" s="1" t="s">
        <v>21</v>
      </c>
      <c r="E25" s="2">
        <f>D24</f>
        <v>4200</v>
      </c>
    </row>
    <row r="26" spans="1:5" x14ac:dyDescent="0.25">
      <c r="A26" s="1">
        <v>10</v>
      </c>
      <c r="B26" s="1" t="s">
        <v>10</v>
      </c>
      <c r="D26" s="2">
        <f>60000*0.3</f>
        <v>18000</v>
      </c>
    </row>
    <row r="27" spans="1:5" x14ac:dyDescent="0.25">
      <c r="B27" s="1" t="s">
        <v>23</v>
      </c>
      <c r="D27" s="2">
        <f>60000*0.2</f>
        <v>12000</v>
      </c>
    </row>
    <row r="28" spans="1:5" x14ac:dyDescent="0.25">
      <c r="C28" s="1" t="s">
        <v>22</v>
      </c>
      <c r="E28" s="2">
        <f>D26+D27</f>
        <v>30000</v>
      </c>
    </row>
    <row r="29" spans="1:5" x14ac:dyDescent="0.25">
      <c r="A29" s="1">
        <v>11</v>
      </c>
      <c r="B29" s="1" t="s">
        <v>23</v>
      </c>
      <c r="D29" s="2">
        <f>SUM(E30:E30)</f>
        <v>49005</v>
      </c>
    </row>
    <row r="30" spans="1:5" x14ac:dyDescent="0.25">
      <c r="C30" s="1" t="s">
        <v>24</v>
      </c>
      <c r="E30" s="2">
        <v>49005</v>
      </c>
    </row>
    <row r="31" spans="1:5" x14ac:dyDescent="0.25">
      <c r="A31" s="1">
        <v>12</v>
      </c>
      <c r="B31" s="1" t="s">
        <v>10</v>
      </c>
      <c r="D31" s="2">
        <f>E32</f>
        <v>3256</v>
      </c>
    </row>
    <row r="32" spans="1:5" x14ac:dyDescent="0.25">
      <c r="C32" s="1" t="s">
        <v>25</v>
      </c>
      <c r="E32" s="2">
        <f>4070*0.8</f>
        <v>3256</v>
      </c>
    </row>
    <row r="33" spans="1:5" x14ac:dyDescent="0.25">
      <c r="A33" s="1">
        <v>13</v>
      </c>
      <c r="C33" s="1" t="s">
        <v>30</v>
      </c>
      <c r="E33" s="2">
        <v>2441</v>
      </c>
    </row>
    <row r="35" spans="1:5" x14ac:dyDescent="0.25">
      <c r="A35" s="1" t="s">
        <v>29</v>
      </c>
      <c r="B35" s="1" t="s">
        <v>26</v>
      </c>
      <c r="D35" s="2">
        <f>7020+15750</f>
        <v>22770</v>
      </c>
    </row>
    <row r="36" spans="1:5" x14ac:dyDescent="0.25">
      <c r="B36" s="1" t="s">
        <v>27</v>
      </c>
      <c r="D36" s="2">
        <f>18874+1531</f>
        <v>20405</v>
      </c>
    </row>
    <row r="37" spans="1:5" x14ac:dyDescent="0.25">
      <c r="B37" s="1" t="s">
        <v>28</v>
      </c>
      <c r="D37" s="2">
        <f>266+3130</f>
        <v>3396</v>
      </c>
    </row>
    <row r="39" spans="1:5" x14ac:dyDescent="0.25">
      <c r="A39" s="1" t="s">
        <v>31</v>
      </c>
      <c r="C39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36-D525-4BE2-B5CB-4DB1932A54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CF2-E8A9-43BE-B936-76BDC62516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C86CECF605F43AA7C217BC68A1126" ma:contentTypeVersion="5" ma:contentTypeDescription="Create a new document." ma:contentTypeScope="" ma:versionID="af6e65138b46f0a21e492af35ce6fe06">
  <xsd:schema xmlns:xsd="http://www.w3.org/2001/XMLSchema" xmlns:xs="http://www.w3.org/2001/XMLSchema" xmlns:p="http://schemas.microsoft.com/office/2006/metadata/properties" xmlns:ns3="24b7658e-c3c8-41d1-a1b4-37e9df318fd4" targetNamespace="http://schemas.microsoft.com/office/2006/metadata/properties" ma:root="true" ma:fieldsID="3a9fcebbc2d36cb0d503de17d3c7831b" ns3:_="">
    <xsd:import namespace="24b7658e-c3c8-41d1-a1b4-37e9df318f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7658e-c3c8-41d1-a1b4-37e9df318f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b7658e-c3c8-41d1-a1b4-37e9df318fd4" xsi:nil="true"/>
  </documentManagement>
</p:properties>
</file>

<file path=customXml/itemProps1.xml><?xml version="1.0" encoding="utf-8"?>
<ds:datastoreItem xmlns:ds="http://schemas.openxmlformats.org/officeDocument/2006/customXml" ds:itemID="{BB431BE9-F9D2-46B1-AC3B-E0CE38F36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7658e-c3c8-41d1-a1b4-37e9df318f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D1997E-E6D7-4BD2-9274-38740A56FB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C1CC5B-B5A9-4E09-A8EF-E4A34269078B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24b7658e-c3c8-41d1-a1b4-37e9df318fd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Entries</vt:lpstr>
      <vt:lpstr>Calculations</vt:lpstr>
      <vt:lpstr>T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Cauilan Connors</dc:creator>
  <cp:lastModifiedBy>Patrick Cauilan Connors</cp:lastModifiedBy>
  <dcterms:created xsi:type="dcterms:W3CDTF">2024-12-04T00:37:26Z</dcterms:created>
  <dcterms:modified xsi:type="dcterms:W3CDTF">2024-12-11T03:43:00Z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0x010100783C86CECF605F43AA7C217BC68A1126</vt:lpwstr>
  </property>
</Properties>
</file>