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OneDrive\Documentos\4Periodo\Estatistica\"/>
    </mc:Choice>
  </mc:AlternateContent>
  <xr:revisionPtr revIDLastSave="0" documentId="13_ncr:1_{6A044740-22E5-4441-AC62-752F8E2E2EE1}" xr6:coauthVersionLast="47" xr6:coauthVersionMax="47" xr10:uidLastSave="{00000000-0000-0000-0000-000000000000}"/>
  <bookViews>
    <workbookView xWindow="-120" yWindow="-120" windowWidth="29040" windowHeight="15990" activeTab="4" xr2:uid="{57056279-6724-4029-BAD4-874683865427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5" l="1"/>
  <c r="C14" i="5"/>
  <c r="B14" i="5"/>
  <c r="C13" i="5"/>
  <c r="B13" i="5"/>
  <c r="F12" i="5"/>
  <c r="E12" i="5"/>
  <c r="D12" i="5"/>
  <c r="F11" i="5"/>
  <c r="E11" i="5"/>
  <c r="D11" i="5"/>
  <c r="F10" i="5"/>
  <c r="E10" i="5"/>
  <c r="D10" i="5"/>
  <c r="F9" i="5"/>
  <c r="E9" i="5"/>
  <c r="D9" i="5"/>
  <c r="F8" i="5"/>
  <c r="E8" i="5"/>
  <c r="D8" i="5"/>
  <c r="F7" i="5"/>
  <c r="E7" i="5"/>
  <c r="D7" i="5"/>
  <c r="F6" i="5"/>
  <c r="E6" i="5"/>
  <c r="D6" i="5"/>
  <c r="F5" i="5"/>
  <c r="E5" i="5"/>
  <c r="D5" i="5"/>
  <c r="F4" i="5"/>
  <c r="E4" i="5"/>
  <c r="D4" i="5"/>
  <c r="A4" i="5"/>
  <c r="F3" i="5"/>
  <c r="E3" i="5"/>
  <c r="D3" i="5"/>
  <c r="C20" i="4"/>
  <c r="B20" i="4"/>
  <c r="C19" i="4"/>
  <c r="B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F4" i="4"/>
  <c r="E4" i="4"/>
  <c r="D4" i="4"/>
  <c r="A4" i="4"/>
  <c r="F3" i="4"/>
  <c r="E3" i="4"/>
  <c r="D3" i="4"/>
  <c r="C23" i="3"/>
  <c r="C24" i="3"/>
  <c r="E22" i="3"/>
  <c r="F22" i="3"/>
  <c r="E21" i="3"/>
  <c r="F21" i="3"/>
  <c r="E20" i="3"/>
  <c r="F20" i="3"/>
  <c r="E19" i="3"/>
  <c r="F19" i="3"/>
  <c r="E18" i="3"/>
  <c r="F18" i="3"/>
  <c r="E17" i="3"/>
  <c r="F17" i="3"/>
  <c r="E16" i="3"/>
  <c r="F16" i="3"/>
  <c r="E15" i="3"/>
  <c r="F15" i="3"/>
  <c r="E14" i="3"/>
  <c r="F14" i="3"/>
  <c r="E13" i="3"/>
  <c r="F13" i="3"/>
  <c r="E12" i="3"/>
  <c r="F12" i="3"/>
  <c r="E11" i="3"/>
  <c r="F11" i="3"/>
  <c r="A4" i="3"/>
  <c r="B23" i="3"/>
  <c r="B24" i="3"/>
  <c r="D22" i="3"/>
  <c r="D21" i="3"/>
  <c r="D20" i="3"/>
  <c r="D19" i="3"/>
  <c r="D18" i="3"/>
  <c r="D17" i="3"/>
  <c r="D16" i="3"/>
  <c r="D15" i="3"/>
  <c r="D14" i="3"/>
  <c r="D13" i="3"/>
  <c r="D12" i="3"/>
  <c r="D11" i="3"/>
  <c r="F10" i="3"/>
  <c r="E10" i="3"/>
  <c r="D10" i="3"/>
  <c r="F9" i="3"/>
  <c r="E9" i="3"/>
  <c r="D9" i="3"/>
  <c r="F8" i="3"/>
  <c r="E8" i="3"/>
  <c r="D8" i="3"/>
  <c r="F7" i="3"/>
  <c r="E7" i="3"/>
  <c r="D7" i="3"/>
  <c r="F6" i="3"/>
  <c r="E6" i="3"/>
  <c r="D6" i="3"/>
  <c r="F5" i="3"/>
  <c r="E5" i="3"/>
  <c r="D5" i="3"/>
  <c r="F4" i="3"/>
  <c r="E4" i="3"/>
  <c r="D4" i="3"/>
  <c r="F3" i="3"/>
  <c r="E3" i="3"/>
  <c r="E23" i="3" s="1"/>
  <c r="D3" i="3"/>
  <c r="C12" i="2"/>
  <c r="B12" i="2"/>
  <c r="C11" i="2"/>
  <c r="B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A4" i="2"/>
  <c r="F3" i="2"/>
  <c r="E3" i="2"/>
  <c r="D3" i="2"/>
  <c r="F31" i="1"/>
  <c r="C12" i="1"/>
  <c r="B12" i="1"/>
  <c r="A4" i="1"/>
  <c r="F4" i="1"/>
  <c r="F5" i="1"/>
  <c r="F6" i="1"/>
  <c r="F7" i="1"/>
  <c r="F8" i="1"/>
  <c r="F9" i="1"/>
  <c r="F11" i="1" s="1"/>
  <c r="B16" i="1" s="1"/>
  <c r="B17" i="1" s="1"/>
  <c r="F10" i="1"/>
  <c r="F3" i="1"/>
  <c r="E4" i="1"/>
  <c r="E5" i="1"/>
  <c r="E6" i="1"/>
  <c r="E7" i="1"/>
  <c r="E8" i="1"/>
  <c r="E9" i="1"/>
  <c r="E10" i="1"/>
  <c r="E3" i="1"/>
  <c r="D4" i="1"/>
  <c r="D5" i="1"/>
  <c r="D11" i="1" s="1"/>
  <c r="D6" i="1"/>
  <c r="D7" i="1"/>
  <c r="D8" i="1"/>
  <c r="D9" i="1"/>
  <c r="D10" i="1"/>
  <c r="D3" i="1"/>
  <c r="E11" i="1"/>
  <c r="C11" i="1"/>
  <c r="B11" i="1"/>
  <c r="E13" i="5" l="1"/>
  <c r="D13" i="5"/>
  <c r="F13" i="5"/>
  <c r="E19" i="4"/>
  <c r="D19" i="4"/>
  <c r="F19" i="4"/>
  <c r="D23" i="3"/>
  <c r="F23" i="3"/>
  <c r="E11" i="2"/>
  <c r="D11" i="2"/>
  <c r="F11" i="2"/>
  <c r="B14" i="1"/>
  <c r="B15" i="1" s="1"/>
  <c r="B18" i="5" l="1"/>
  <c r="B19" i="5" s="1"/>
  <c r="B16" i="5"/>
  <c r="B17" i="5" s="1"/>
  <c r="B24" i="4"/>
  <c r="B25" i="4" s="1"/>
  <c r="B22" i="4"/>
  <c r="B23" i="4" s="1"/>
  <c r="B28" i="3"/>
  <c r="B29" i="3" s="1"/>
  <c r="B26" i="3"/>
  <c r="B27" i="3" s="1"/>
  <c r="B16" i="2"/>
  <c r="B17" i="2" s="1"/>
  <c r="B14" i="2"/>
  <c r="B15" i="2" s="1"/>
</calcChain>
</file>

<file path=xl/sharedStrings.xml><?xml version="1.0" encoding="utf-8"?>
<sst xmlns="http://schemas.openxmlformats.org/spreadsheetml/2006/main" count="88" uniqueCount="42">
  <si>
    <t>A</t>
  </si>
  <si>
    <t>x: Uso de computador (horas)</t>
  </si>
  <si>
    <t>y: Tempo de leitura (min)</t>
  </si>
  <si>
    <t>SOMA</t>
  </si>
  <si>
    <t>X^2</t>
  </si>
  <si>
    <t>y^2</t>
  </si>
  <si>
    <t>x*y</t>
  </si>
  <si>
    <t>B</t>
  </si>
  <si>
    <t>n</t>
  </si>
  <si>
    <t>MÉDIA</t>
  </si>
  <si>
    <t>r</t>
  </si>
  <si>
    <t>r^2</t>
  </si>
  <si>
    <t>A)</t>
  </si>
  <si>
    <t>B)</t>
  </si>
  <si>
    <t>C)</t>
  </si>
  <si>
    <t>D)</t>
  </si>
  <si>
    <t>Como o resultado de "b" é um valor negativo, temos uma tendência decrescente para a reta entres os dados analizados.</t>
  </si>
  <si>
    <t>minutos</t>
  </si>
  <si>
    <t>Sim, o valor de R^2 é acima de 0.75, assim  temos uma boa margem de ajuste para o gráfico em questão.</t>
  </si>
  <si>
    <t>x: Idades -
(anos)</t>
  </si>
  <si>
    <t xml:space="preserve">y:Conta média 
(R$/mês) </t>
  </si>
  <si>
    <t>Não, o valor de R^2 é muito baixo (0,00002), assim  temos uma margem de ajuste muito fraca para o gráfico em questão.</t>
  </si>
  <si>
    <t>Com base na analise do gráfico, os dados não contribuem para a regressao linear.</t>
  </si>
  <si>
    <t>x:Escore de pronúncia</t>
  </si>
  <si>
    <t>y: Escore de Leitura</t>
  </si>
  <si>
    <t>O valor de r é - 0.876 e, por ser negativo,demonstra que a correlação entre x e y é inversamente proporcional .</t>
  </si>
  <si>
    <t>Com base nos valores analizados, temos um gráfico de comportamento crescente ("b" positivo) e demonstra uma correlação diretamente proporcional ("r" positivo), porém com uma margem de ajuste não muito confiável devido ao    r^2 ser um valor menor que 0.70 e sendo possível observar no próprio gráfico valores distantes da estimativa de reta para o mesmo.</t>
  </si>
  <si>
    <t>R.</t>
  </si>
  <si>
    <t>x: Concentração(%)</t>
  </si>
  <si>
    <t>y: nº de bactérias</t>
  </si>
  <si>
    <t>Com base nos valores analizados, temos um gráfico de comportamento decrescente ("b" negativo) e demonstra uma correlação inversamente proporcional ("r" negativo). Possui uma margem de ajuste pouco confiável por r^2 ser um valor menor que 0.70 e sendo possível observar no próprio gráfico valores distantes da estimativa de reta para o mesmo.</t>
  </si>
  <si>
    <t>x: Pop. Com mais de 65 anos(%)</t>
  </si>
  <si>
    <t>y: Mortalidade (%)</t>
  </si>
  <si>
    <t>y = 1,555 +0,627*x . Com base nos dados, temos uma tendencia crescente para o gráfico devido o valor de "b" ser positivo.</t>
  </si>
  <si>
    <t>Gráfico a cima. A = 1,555 | B = 0,627</t>
  </si>
  <si>
    <t xml:space="preserve"> é a taxa de mortalidade para um distritoque a percentagem de população com mais de 65 anos seja de 20%. O dado obtido tem uma veracidade alta devido ao alto valor de r^2 que se aproxima de 0,95.</t>
  </si>
  <si>
    <t>%</t>
  </si>
  <si>
    <t>1.</t>
  </si>
  <si>
    <t>2.</t>
  </si>
  <si>
    <t>3.</t>
  </si>
  <si>
    <t>5.</t>
  </si>
  <si>
    <t>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</si>
</sst>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0000"/>
    <numFmt numFmtId="169" formatCode="0.000"/>
    <numFmt numFmtId="170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0" xfId="0" applyFill="1" applyBorder="1"/>
    <xf numFmtId="0" fontId="0" fillId="3" borderId="0" xfId="0" applyFill="1"/>
    <xf numFmtId="0" fontId="0" fillId="0" borderId="2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9" fontId="3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top"/>
    </xf>
    <xf numFmtId="0" fontId="0" fillId="3" borderId="0" xfId="0" applyFill="1" applyBorder="1" applyAlignment="1">
      <alignment horizontal="left" vertical="top" wrapText="1"/>
    </xf>
    <xf numFmtId="2" fontId="0" fillId="3" borderId="0" xfId="0" applyNumberFormat="1" applyFill="1" applyBorder="1" applyAlignment="1">
      <alignment vertical="top"/>
    </xf>
    <xf numFmtId="167" fontId="3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/>
    <xf numFmtId="0" fontId="1" fillId="3" borderId="0" xfId="0" applyFont="1" applyFill="1" applyBorder="1" applyAlignment="1">
      <alignment horizontal="right"/>
    </xf>
    <xf numFmtId="0" fontId="1" fillId="0" borderId="0" xfId="0" applyFont="1"/>
    <xf numFmtId="0" fontId="1" fillId="3" borderId="0" xfId="0" applyFont="1" applyFill="1" applyBorder="1" applyAlignment="1"/>
    <xf numFmtId="0" fontId="0" fillId="3" borderId="0" xfId="0" applyFont="1" applyFill="1" applyBorder="1" applyAlignment="1">
      <alignment horizontal="left" vertical="top" wrapText="1"/>
    </xf>
    <xf numFmtId="0" fontId="1" fillId="3" borderId="0" xfId="0" applyFont="1" applyFill="1" applyBorder="1" applyAlignment="1">
      <alignment horizontal="left" vertical="top" wrapText="1"/>
    </xf>
    <xf numFmtId="170" fontId="0" fillId="0" borderId="1" xfId="0" applyNumberFormat="1" applyBorder="1" applyAlignment="1">
      <alignment horizontal="center" vertical="center" wrapText="1"/>
    </xf>
    <xf numFmtId="0" fontId="0" fillId="3" borderId="0" xfId="0" applyFont="1" applyFill="1" applyBorder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169" fontId="0" fillId="3" borderId="0" xfId="0" applyNumberFormat="1" applyFont="1" applyFill="1" applyBorder="1" applyAlignment="1"/>
    <xf numFmtId="0" fontId="0" fillId="3" borderId="0" xfId="0" applyFont="1" applyFill="1" applyBorder="1" applyAlignment="1">
      <alignment vertical="top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58959675495109"/>
                  <c:y val="-0.52124022131842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'Q1'!$B$3:$B$10</c:f>
              <c:numCache>
                <c:formatCode>General</c:formatCode>
                <c:ptCount val="8"/>
                <c:pt idx="0">
                  <c:v>2</c:v>
                </c:pt>
                <c:pt idx="1">
                  <c:v>13</c:v>
                </c:pt>
                <c:pt idx="2">
                  <c:v>16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13</c:v>
                </c:pt>
                <c:pt idx="7">
                  <c:v>4</c:v>
                </c:pt>
              </c:numCache>
            </c:numRef>
          </c:xVal>
          <c:yVal>
            <c:numRef>
              <c:f>'Q1'!$C$3:$C$10</c:f>
              <c:numCache>
                <c:formatCode>General</c:formatCode>
                <c:ptCount val="8"/>
                <c:pt idx="0">
                  <c:v>25</c:v>
                </c:pt>
                <c:pt idx="1">
                  <c:v>13</c:v>
                </c:pt>
                <c:pt idx="2">
                  <c:v>8</c:v>
                </c:pt>
                <c:pt idx="3">
                  <c:v>20</c:v>
                </c:pt>
                <c:pt idx="4">
                  <c:v>25</c:v>
                </c:pt>
                <c:pt idx="5">
                  <c:v>12</c:v>
                </c:pt>
                <c:pt idx="6">
                  <c:v>10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0-41F5-9A4B-657CF26AC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71392"/>
        <c:axId val="653273888"/>
      </c:scatterChart>
      <c:valAx>
        <c:axId val="6532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73888"/>
        <c:crosses val="autoZero"/>
        <c:crossBetween val="midCat"/>
      </c:valAx>
      <c:valAx>
        <c:axId val="653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5948460987831"/>
                  <c:y val="-0.147994203147589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'Q2'!$B$3:$B$10</c:f>
              <c:numCache>
                <c:formatCode>General</c:formatCode>
                <c:ptCount val="8"/>
                <c:pt idx="0">
                  <c:v>32</c:v>
                </c:pt>
                <c:pt idx="1">
                  <c:v>17</c:v>
                </c:pt>
                <c:pt idx="2">
                  <c:v>26</c:v>
                </c:pt>
                <c:pt idx="3">
                  <c:v>36</c:v>
                </c:pt>
                <c:pt idx="4">
                  <c:v>34</c:v>
                </c:pt>
                <c:pt idx="5">
                  <c:v>53</c:v>
                </c:pt>
                <c:pt idx="6">
                  <c:v>31</c:v>
                </c:pt>
                <c:pt idx="7">
                  <c:v>29</c:v>
                </c:pt>
              </c:numCache>
            </c:numRef>
          </c:xVal>
          <c:yVal>
            <c:numRef>
              <c:f>'Q2'!$C$3:$C$10</c:f>
              <c:numCache>
                <c:formatCode>General</c:formatCode>
                <c:ptCount val="8"/>
                <c:pt idx="0">
                  <c:v>85</c:v>
                </c:pt>
                <c:pt idx="1">
                  <c:v>84</c:v>
                </c:pt>
                <c:pt idx="2">
                  <c:v>36</c:v>
                </c:pt>
                <c:pt idx="3">
                  <c:v>82</c:v>
                </c:pt>
                <c:pt idx="4">
                  <c:v>77</c:v>
                </c:pt>
                <c:pt idx="5">
                  <c:v>70</c:v>
                </c:pt>
                <c:pt idx="6">
                  <c:v>52</c:v>
                </c:pt>
                <c:pt idx="7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3F-477B-AAC0-A681CC33A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71392"/>
        <c:axId val="653273888"/>
      </c:scatterChart>
      <c:valAx>
        <c:axId val="6532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73888"/>
        <c:crosses val="autoZero"/>
        <c:crossBetween val="midCat"/>
      </c:valAx>
      <c:valAx>
        <c:axId val="653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745311381531854"/>
                  <c:y val="-8.91664964374607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'Q3'!$B$3:$B$22</c:f>
              <c:numCache>
                <c:formatCode>General</c:formatCode>
                <c:ptCount val="20"/>
                <c:pt idx="0">
                  <c:v>52</c:v>
                </c:pt>
                <c:pt idx="1">
                  <c:v>90</c:v>
                </c:pt>
                <c:pt idx="2">
                  <c:v>63</c:v>
                </c:pt>
                <c:pt idx="3">
                  <c:v>81</c:v>
                </c:pt>
                <c:pt idx="4">
                  <c:v>93</c:v>
                </c:pt>
                <c:pt idx="5">
                  <c:v>51</c:v>
                </c:pt>
                <c:pt idx="6">
                  <c:v>48</c:v>
                </c:pt>
                <c:pt idx="7">
                  <c:v>99</c:v>
                </c:pt>
                <c:pt idx="8">
                  <c:v>85</c:v>
                </c:pt>
                <c:pt idx="9">
                  <c:v>57</c:v>
                </c:pt>
                <c:pt idx="10">
                  <c:v>60</c:v>
                </c:pt>
                <c:pt idx="11">
                  <c:v>77</c:v>
                </c:pt>
                <c:pt idx="12">
                  <c:v>96</c:v>
                </c:pt>
                <c:pt idx="13">
                  <c:v>62</c:v>
                </c:pt>
                <c:pt idx="14">
                  <c:v>28</c:v>
                </c:pt>
                <c:pt idx="15">
                  <c:v>43</c:v>
                </c:pt>
                <c:pt idx="16">
                  <c:v>88</c:v>
                </c:pt>
                <c:pt idx="17">
                  <c:v>72</c:v>
                </c:pt>
                <c:pt idx="18">
                  <c:v>75</c:v>
                </c:pt>
                <c:pt idx="19">
                  <c:v>69</c:v>
                </c:pt>
              </c:numCache>
            </c:numRef>
          </c:xVal>
          <c:yVal>
            <c:numRef>
              <c:f>'Q3'!$C$3:$C$22</c:f>
              <c:numCache>
                <c:formatCode>General</c:formatCode>
                <c:ptCount val="20"/>
                <c:pt idx="0">
                  <c:v>56</c:v>
                </c:pt>
                <c:pt idx="1">
                  <c:v>81</c:v>
                </c:pt>
                <c:pt idx="2">
                  <c:v>75</c:v>
                </c:pt>
                <c:pt idx="3">
                  <c:v>72</c:v>
                </c:pt>
                <c:pt idx="4">
                  <c:v>50</c:v>
                </c:pt>
                <c:pt idx="5">
                  <c:v>45</c:v>
                </c:pt>
                <c:pt idx="6">
                  <c:v>39</c:v>
                </c:pt>
                <c:pt idx="7">
                  <c:v>87</c:v>
                </c:pt>
                <c:pt idx="8">
                  <c:v>59</c:v>
                </c:pt>
                <c:pt idx="9">
                  <c:v>56</c:v>
                </c:pt>
                <c:pt idx="10">
                  <c:v>69</c:v>
                </c:pt>
                <c:pt idx="11">
                  <c:v>78</c:v>
                </c:pt>
                <c:pt idx="12">
                  <c:v>69</c:v>
                </c:pt>
                <c:pt idx="13">
                  <c:v>57</c:v>
                </c:pt>
                <c:pt idx="14">
                  <c:v>35</c:v>
                </c:pt>
                <c:pt idx="15">
                  <c:v>47</c:v>
                </c:pt>
                <c:pt idx="16">
                  <c:v>73</c:v>
                </c:pt>
                <c:pt idx="17">
                  <c:v>76</c:v>
                </c:pt>
                <c:pt idx="18">
                  <c:v>63</c:v>
                </c:pt>
                <c:pt idx="19">
                  <c:v>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FA-412C-A3A8-EB9E710C9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71392"/>
        <c:axId val="653273888"/>
      </c:scatterChart>
      <c:valAx>
        <c:axId val="6532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73888"/>
        <c:crosses val="autoZero"/>
        <c:crossBetween val="midCat"/>
      </c:valAx>
      <c:valAx>
        <c:axId val="653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129658792650919"/>
                  <c:y val="-0.403367820455384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'Q4'!$B$3:$B$18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</c:numCache>
            </c:numRef>
          </c:xVal>
          <c:yVal>
            <c:numRef>
              <c:f>'Q4'!$C$3:$C$18</c:f>
              <c:numCache>
                <c:formatCode>General</c:formatCode>
                <c:ptCount val="16"/>
                <c:pt idx="0">
                  <c:v>29</c:v>
                </c:pt>
                <c:pt idx="1">
                  <c:v>31</c:v>
                </c:pt>
                <c:pt idx="2">
                  <c:v>26</c:v>
                </c:pt>
                <c:pt idx="3">
                  <c:v>25</c:v>
                </c:pt>
                <c:pt idx="4">
                  <c:v>21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21</c:v>
                </c:pt>
                <c:pt idx="9">
                  <c:v>22</c:v>
                </c:pt>
                <c:pt idx="10">
                  <c:v>14</c:v>
                </c:pt>
                <c:pt idx="11">
                  <c:v>24</c:v>
                </c:pt>
                <c:pt idx="12">
                  <c:v>23</c:v>
                </c:pt>
                <c:pt idx="13">
                  <c:v>15</c:v>
                </c:pt>
                <c:pt idx="14">
                  <c:v>18</c:v>
                </c:pt>
                <c:pt idx="15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0E-4D1A-AB88-234D5BB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71392"/>
        <c:axId val="653273888"/>
      </c:scatterChart>
      <c:valAx>
        <c:axId val="6532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73888"/>
        <c:crosses val="autoZero"/>
        <c:crossBetween val="midCat"/>
      </c:valAx>
      <c:valAx>
        <c:axId val="653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94201861130997"/>
                  <c:y val="-2.81302212387823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'Q5'!$B$3:$B$12</c:f>
              <c:numCache>
                <c:formatCode>0.0</c:formatCode>
                <c:ptCount val="10"/>
                <c:pt idx="0">
                  <c:v>11</c:v>
                </c:pt>
                <c:pt idx="1">
                  <c:v>18.2</c:v>
                </c:pt>
                <c:pt idx="2">
                  <c:v>9.1</c:v>
                </c:pt>
                <c:pt idx="3">
                  <c:v>19.8</c:v>
                </c:pt>
                <c:pt idx="4">
                  <c:v>16.3</c:v>
                </c:pt>
                <c:pt idx="5">
                  <c:v>19</c:v>
                </c:pt>
                <c:pt idx="6">
                  <c:v>20.100000000000001</c:v>
                </c:pt>
                <c:pt idx="7">
                  <c:v>10.7</c:v>
                </c:pt>
                <c:pt idx="8">
                  <c:v>13</c:v>
                </c:pt>
                <c:pt idx="9">
                  <c:v>14.6</c:v>
                </c:pt>
              </c:numCache>
            </c:numRef>
          </c:xVal>
          <c:yVal>
            <c:numRef>
              <c:f>'Q5'!$C$3:$C$12</c:f>
              <c:numCache>
                <c:formatCode>0.0</c:formatCode>
                <c:ptCount val="10"/>
                <c:pt idx="0">
                  <c:v>8.3000000000000007</c:v>
                </c:pt>
                <c:pt idx="1">
                  <c:v>13.7</c:v>
                </c:pt>
                <c:pt idx="2">
                  <c:v>7.4</c:v>
                </c:pt>
                <c:pt idx="3">
                  <c:v>13.3</c:v>
                </c:pt>
                <c:pt idx="4">
                  <c:v>12.2</c:v>
                </c:pt>
                <c:pt idx="5">
                  <c:v>13.4</c:v>
                </c:pt>
                <c:pt idx="6">
                  <c:v>13.8</c:v>
                </c:pt>
                <c:pt idx="7">
                  <c:v>7.2</c:v>
                </c:pt>
                <c:pt idx="8">
                  <c:v>10.6</c:v>
                </c:pt>
                <c:pt idx="9">
                  <c:v>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3F-4D1D-B3C3-F5390E0B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71392"/>
        <c:axId val="653273888"/>
      </c:scatterChart>
      <c:valAx>
        <c:axId val="65327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73888"/>
        <c:crosses val="autoZero"/>
        <c:crossBetween val="midCat"/>
      </c:valAx>
      <c:valAx>
        <c:axId val="6532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327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4762</xdr:rowOff>
    </xdr:from>
    <xdr:to>
      <xdr:col>13</xdr:col>
      <xdr:colOff>47625</xdr:colOff>
      <xdr:row>11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8A2409-1DD1-47DE-8791-235F4275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4762</xdr:rowOff>
    </xdr:from>
    <xdr:to>
      <xdr:col>13</xdr:col>
      <xdr:colOff>47625</xdr:colOff>
      <xdr:row>11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B41FDE-E374-4EC8-9674-5084F66C0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4762</xdr:rowOff>
    </xdr:from>
    <xdr:to>
      <xdr:col>13</xdr:col>
      <xdr:colOff>47625</xdr:colOff>
      <xdr:row>11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D43CD3-1F9C-42E1-91E4-2A94BF576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4762</xdr:rowOff>
    </xdr:from>
    <xdr:to>
      <xdr:col>13</xdr:col>
      <xdr:colOff>47625</xdr:colOff>
      <xdr:row>11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4F8194-C5B0-4E27-9044-DF95C2A16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</xdr:row>
      <xdr:rowOff>4762</xdr:rowOff>
    </xdr:from>
    <xdr:to>
      <xdr:col>13</xdr:col>
      <xdr:colOff>47625</xdr:colOff>
      <xdr:row>11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A483AA-B4F0-4882-B74C-F3122DD90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B9291-4B60-4401-A339-1D324DD8AC7C}">
  <dimension ref="A1:N31"/>
  <sheetViews>
    <sheetView zoomScale="85" zoomScaleNormal="85" workbookViewId="0">
      <selection activeCell="A2" sqref="A2"/>
    </sheetView>
  </sheetViews>
  <sheetFormatPr defaultRowHeight="15" x14ac:dyDescent="0.25"/>
  <cols>
    <col min="2" max="2" width="11.7109375" bestFit="1" customWidth="1"/>
    <col min="3" max="3" width="9.85546875" customWidth="1"/>
  </cols>
  <sheetData>
    <row r="1" spans="1:1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45" x14ac:dyDescent="0.25">
      <c r="A2" s="27" t="s">
        <v>37</v>
      </c>
      <c r="B2" s="8" t="s">
        <v>1</v>
      </c>
      <c r="C2" s="8" t="s">
        <v>2</v>
      </c>
      <c r="D2" s="8" t="s">
        <v>4</v>
      </c>
      <c r="E2" s="8" t="s">
        <v>5</v>
      </c>
      <c r="F2" s="8" t="s">
        <v>6</v>
      </c>
      <c r="G2" s="4"/>
      <c r="H2" s="4"/>
      <c r="I2" s="4"/>
      <c r="J2" s="4"/>
      <c r="K2" s="4"/>
      <c r="L2" s="4"/>
      <c r="M2" s="4"/>
      <c r="N2" s="4"/>
    </row>
    <row r="3" spans="1:14" x14ac:dyDescent="0.25">
      <c r="A3" s="8" t="s">
        <v>8</v>
      </c>
      <c r="B3" s="1">
        <v>2</v>
      </c>
      <c r="C3" s="2">
        <v>25</v>
      </c>
      <c r="D3" s="6">
        <f>B3*B3</f>
        <v>4</v>
      </c>
      <c r="E3" s="6">
        <f>C3*C3</f>
        <v>625</v>
      </c>
      <c r="F3" s="6">
        <f>B3*C3</f>
        <v>50</v>
      </c>
      <c r="G3" s="4"/>
      <c r="H3" s="4"/>
      <c r="I3" s="4"/>
      <c r="J3" s="4"/>
      <c r="K3" s="4"/>
      <c r="L3" s="4"/>
      <c r="M3" s="4"/>
      <c r="N3" s="4"/>
    </row>
    <row r="4" spans="1:14" x14ac:dyDescent="0.25">
      <c r="A4" s="10">
        <f>COUNT(B3:B10)</f>
        <v>8</v>
      </c>
      <c r="B4" s="2">
        <v>13</v>
      </c>
      <c r="C4" s="2">
        <v>13</v>
      </c>
      <c r="D4" s="6">
        <f t="shared" ref="D4:D10" si="0">B4*B4</f>
        <v>169</v>
      </c>
      <c r="E4" s="6">
        <f t="shared" ref="E4:E10" si="1">C4*C4</f>
        <v>169</v>
      </c>
      <c r="F4" s="6">
        <f t="shared" ref="F4:F10" si="2">B4*C4</f>
        <v>169</v>
      </c>
      <c r="G4" s="4"/>
      <c r="H4" s="4"/>
      <c r="I4" s="4"/>
      <c r="J4" s="4"/>
      <c r="K4" s="4"/>
      <c r="L4" s="4"/>
      <c r="M4" s="4"/>
      <c r="N4" s="4"/>
    </row>
    <row r="5" spans="1:14" x14ac:dyDescent="0.25">
      <c r="A5" s="10"/>
      <c r="B5" s="2">
        <v>16</v>
      </c>
      <c r="C5" s="2">
        <v>8</v>
      </c>
      <c r="D5" s="6">
        <f t="shared" si="0"/>
        <v>256</v>
      </c>
      <c r="E5" s="6">
        <f t="shared" si="1"/>
        <v>64</v>
      </c>
      <c r="F5" s="6">
        <f t="shared" si="2"/>
        <v>128</v>
      </c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2">
        <v>7</v>
      </c>
      <c r="C6" s="2">
        <v>20</v>
      </c>
      <c r="D6" s="6">
        <f t="shared" si="0"/>
        <v>49</v>
      </c>
      <c r="E6" s="6">
        <f t="shared" si="1"/>
        <v>400</v>
      </c>
      <c r="F6" s="6">
        <f t="shared" si="2"/>
        <v>140</v>
      </c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2">
        <v>4</v>
      </c>
      <c r="C7" s="2">
        <v>25</v>
      </c>
      <c r="D7" s="6">
        <f t="shared" si="0"/>
        <v>16</v>
      </c>
      <c r="E7" s="6">
        <f t="shared" si="1"/>
        <v>625</v>
      </c>
      <c r="F7" s="6">
        <f t="shared" si="2"/>
        <v>100</v>
      </c>
      <c r="G7" s="3"/>
      <c r="H7" s="3"/>
      <c r="I7" s="3"/>
      <c r="J7" s="3"/>
      <c r="K7" s="3"/>
      <c r="L7" s="3"/>
      <c r="M7" s="3"/>
      <c r="N7" s="3"/>
    </row>
    <row r="8" spans="1:14" x14ac:dyDescent="0.25">
      <c r="A8" s="4"/>
      <c r="B8" s="2">
        <v>10</v>
      </c>
      <c r="C8" s="2">
        <v>12</v>
      </c>
      <c r="D8" s="6">
        <f t="shared" si="0"/>
        <v>100</v>
      </c>
      <c r="E8" s="6">
        <f t="shared" si="1"/>
        <v>144</v>
      </c>
      <c r="F8" s="6">
        <f t="shared" si="2"/>
        <v>120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4"/>
      <c r="B9" s="2">
        <v>13</v>
      </c>
      <c r="C9" s="2">
        <v>10</v>
      </c>
      <c r="D9" s="6">
        <f t="shared" si="0"/>
        <v>169</v>
      </c>
      <c r="E9" s="6">
        <f t="shared" si="1"/>
        <v>100</v>
      </c>
      <c r="F9" s="6">
        <f t="shared" si="2"/>
        <v>130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4"/>
      <c r="B10" s="5">
        <v>4</v>
      </c>
      <c r="C10" s="5">
        <v>15</v>
      </c>
      <c r="D10" s="6">
        <f t="shared" si="0"/>
        <v>16</v>
      </c>
      <c r="E10" s="6">
        <f t="shared" si="1"/>
        <v>225</v>
      </c>
      <c r="F10" s="6">
        <f t="shared" si="2"/>
        <v>60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15" t="s">
        <v>3</v>
      </c>
      <c r="B11" s="15">
        <f>SUM(B3:B10)</f>
        <v>69</v>
      </c>
      <c r="C11" s="15">
        <f t="shared" ref="C11:F11" si="3">SUM(C3:C10)</f>
        <v>128</v>
      </c>
      <c r="D11" s="15">
        <f t="shared" si="3"/>
        <v>779</v>
      </c>
      <c r="E11" s="15">
        <f t="shared" si="3"/>
        <v>2352</v>
      </c>
      <c r="F11" s="15">
        <f t="shared" si="3"/>
        <v>897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15" t="s">
        <v>9</v>
      </c>
      <c r="B12" s="15">
        <f>AVERAGE(B3:B10)</f>
        <v>8.625</v>
      </c>
      <c r="C12" s="15">
        <f t="shared" ref="C12" si="4">AVERAGE(C3:C10)</f>
        <v>16</v>
      </c>
      <c r="D12" s="16"/>
      <c r="E12" s="16"/>
      <c r="F12" s="16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4"/>
      <c r="B13" s="4"/>
      <c r="C13" s="4"/>
      <c r="D13" s="3"/>
      <c r="E13" s="17" t="s">
        <v>12</v>
      </c>
      <c r="F13" s="12" t="s">
        <v>16</v>
      </c>
      <c r="G13" s="12"/>
      <c r="H13" s="12"/>
      <c r="I13" s="12"/>
      <c r="J13" s="12"/>
      <c r="K13" s="12"/>
      <c r="L13" s="12"/>
      <c r="M13" s="12"/>
      <c r="N13" s="3"/>
    </row>
    <row r="14" spans="1:14" x14ac:dyDescent="0.25">
      <c r="A14" s="7" t="s">
        <v>7</v>
      </c>
      <c r="B14" s="9">
        <f>(F11-B11*C11/A4)/(D11-B11^2/A4)</f>
        <v>-1.1257647858599593</v>
      </c>
      <c r="C14" s="4"/>
      <c r="D14" s="3"/>
      <c r="E14" s="18"/>
      <c r="F14" s="12"/>
      <c r="G14" s="12"/>
      <c r="H14" s="12"/>
      <c r="I14" s="12"/>
      <c r="J14" s="12"/>
      <c r="K14" s="12"/>
      <c r="L14" s="12"/>
      <c r="M14" s="12"/>
      <c r="N14" s="3"/>
    </row>
    <row r="15" spans="1:14" x14ac:dyDescent="0.25">
      <c r="A15" s="7" t="s">
        <v>0</v>
      </c>
      <c r="B15" s="9">
        <f>C12-B14*B12</f>
        <v>25.709721278042149</v>
      </c>
      <c r="C15" s="4"/>
      <c r="D15" s="3"/>
      <c r="E15" s="16"/>
      <c r="F15" s="12"/>
      <c r="G15" s="12"/>
      <c r="H15" s="12"/>
      <c r="I15" s="12"/>
      <c r="J15" s="12"/>
      <c r="K15" s="12"/>
      <c r="L15" s="12"/>
      <c r="M15" s="12"/>
      <c r="N15" s="3"/>
    </row>
    <row r="16" spans="1:14" x14ac:dyDescent="0.25">
      <c r="A16" s="7" t="s">
        <v>10</v>
      </c>
      <c r="B16" s="9">
        <f>(F11-B11*C11/A4)/SQRT((D11-(B11^2/A4))*(E11-(C11^2/A4)))</f>
        <v>-0.87553237690180674</v>
      </c>
      <c r="C16" s="4"/>
      <c r="D16" s="3"/>
      <c r="E16" s="16"/>
      <c r="F16" s="12"/>
      <c r="G16" s="12"/>
      <c r="H16" s="12"/>
      <c r="I16" s="12"/>
      <c r="J16" s="12"/>
      <c r="K16" s="12"/>
      <c r="L16" s="12"/>
      <c r="M16" s="12"/>
      <c r="N16" s="3"/>
    </row>
    <row r="17" spans="1:14" x14ac:dyDescent="0.25">
      <c r="A17" s="7" t="s">
        <v>11</v>
      </c>
      <c r="B17" s="9">
        <f>B16^2</f>
        <v>0.76655694300332733</v>
      </c>
      <c r="C17" s="4"/>
      <c r="D17" s="3"/>
      <c r="E17" s="16"/>
      <c r="F17" s="12"/>
      <c r="G17" s="12"/>
      <c r="H17" s="12"/>
      <c r="I17" s="12"/>
      <c r="J17" s="12"/>
      <c r="K17" s="12"/>
      <c r="L17" s="12"/>
      <c r="M17" s="12"/>
      <c r="N17" s="3"/>
    </row>
    <row r="18" spans="1:14" x14ac:dyDescent="0.25">
      <c r="A18" s="4"/>
      <c r="B18" s="4"/>
      <c r="C18" s="4"/>
      <c r="D18" s="3"/>
      <c r="E18" s="18"/>
      <c r="F18" s="12"/>
      <c r="G18" s="12"/>
      <c r="H18" s="12"/>
      <c r="I18" s="12"/>
      <c r="J18" s="12"/>
      <c r="K18" s="12"/>
      <c r="L18" s="12"/>
      <c r="M18" s="12"/>
      <c r="N18" s="3"/>
    </row>
    <row r="19" spans="1:14" x14ac:dyDescent="0.25">
      <c r="A19" s="4"/>
      <c r="B19" s="4"/>
      <c r="C19" s="4"/>
      <c r="D19" s="3"/>
      <c r="E19" s="17" t="s">
        <v>13</v>
      </c>
      <c r="F19" s="12" t="s">
        <v>18</v>
      </c>
      <c r="G19" s="12"/>
      <c r="H19" s="12"/>
      <c r="I19" s="12"/>
      <c r="J19" s="12"/>
      <c r="K19" s="12"/>
      <c r="L19" s="12"/>
      <c r="M19" s="12"/>
      <c r="N19" s="3"/>
    </row>
    <row r="20" spans="1:14" x14ac:dyDescent="0.25">
      <c r="A20" s="4"/>
      <c r="B20" s="4"/>
      <c r="C20" s="4"/>
      <c r="D20" s="4"/>
      <c r="E20" s="16"/>
      <c r="F20" s="12"/>
      <c r="G20" s="12"/>
      <c r="H20" s="12"/>
      <c r="I20" s="12"/>
      <c r="J20" s="12"/>
      <c r="K20" s="12"/>
      <c r="L20" s="12"/>
      <c r="M20" s="12"/>
      <c r="N20" s="3"/>
    </row>
    <row r="21" spans="1:14" x14ac:dyDescent="0.25">
      <c r="A21" s="4"/>
      <c r="B21" s="4"/>
      <c r="C21" s="4"/>
      <c r="D21" s="4"/>
      <c r="E21" s="16"/>
      <c r="F21" s="12"/>
      <c r="G21" s="12"/>
      <c r="H21" s="12"/>
      <c r="I21" s="12"/>
      <c r="J21" s="12"/>
      <c r="K21" s="12"/>
      <c r="L21" s="12"/>
      <c r="M21" s="12"/>
      <c r="N21" s="3"/>
    </row>
    <row r="22" spans="1:14" x14ac:dyDescent="0.25">
      <c r="A22" s="4"/>
      <c r="B22" s="4"/>
      <c r="C22" s="4"/>
      <c r="D22" s="4"/>
      <c r="E22" s="16"/>
      <c r="F22" s="12"/>
      <c r="G22" s="12"/>
      <c r="H22" s="12"/>
      <c r="I22" s="12"/>
      <c r="J22" s="12"/>
      <c r="K22" s="12"/>
      <c r="L22" s="12"/>
      <c r="M22" s="12"/>
      <c r="N22" s="3"/>
    </row>
    <row r="23" spans="1:14" x14ac:dyDescent="0.25">
      <c r="A23" s="4"/>
      <c r="B23" s="4"/>
      <c r="C23" s="4"/>
      <c r="D23" s="4"/>
      <c r="E23" s="18"/>
      <c r="F23" s="12"/>
      <c r="G23" s="12"/>
      <c r="H23" s="12"/>
      <c r="I23" s="12"/>
      <c r="J23" s="12"/>
      <c r="K23" s="12"/>
      <c r="L23" s="12"/>
      <c r="M23" s="12"/>
      <c r="N23" s="3"/>
    </row>
    <row r="24" spans="1:14" x14ac:dyDescent="0.25">
      <c r="A24" s="4"/>
      <c r="B24" s="4"/>
      <c r="C24" s="4"/>
      <c r="D24" s="4"/>
      <c r="E24" s="16"/>
      <c r="F24" s="12"/>
      <c r="G24" s="12"/>
      <c r="H24" s="12"/>
      <c r="I24" s="12"/>
      <c r="J24" s="12"/>
      <c r="K24" s="12"/>
      <c r="L24" s="12"/>
      <c r="M24" s="12"/>
      <c r="N24" s="3"/>
    </row>
    <row r="25" spans="1:14" x14ac:dyDescent="0.25">
      <c r="A25" s="4"/>
      <c r="B25" s="4"/>
      <c r="C25" s="4"/>
      <c r="D25" s="3"/>
      <c r="E25" s="17" t="s">
        <v>14</v>
      </c>
      <c r="F25" s="12" t="s">
        <v>25</v>
      </c>
      <c r="G25" s="12"/>
      <c r="H25" s="12"/>
      <c r="I25" s="12"/>
      <c r="J25" s="12"/>
      <c r="K25" s="12"/>
      <c r="L25" s="12"/>
      <c r="M25" s="12"/>
      <c r="N25" s="3"/>
    </row>
    <row r="26" spans="1:14" x14ac:dyDescent="0.25">
      <c r="A26" s="4"/>
      <c r="B26" s="4"/>
      <c r="C26" s="4"/>
      <c r="D26" s="3"/>
      <c r="E26" s="16"/>
      <c r="F26" s="12"/>
      <c r="G26" s="12"/>
      <c r="H26" s="12"/>
      <c r="I26" s="12"/>
      <c r="J26" s="12"/>
      <c r="K26" s="12"/>
      <c r="L26" s="12"/>
      <c r="M26" s="12"/>
      <c r="N26" s="3"/>
    </row>
    <row r="27" spans="1:14" x14ac:dyDescent="0.25">
      <c r="A27" s="4"/>
      <c r="B27" s="4"/>
      <c r="C27" s="4"/>
      <c r="D27" s="3"/>
      <c r="E27" s="16"/>
      <c r="F27" s="12"/>
      <c r="G27" s="12"/>
      <c r="H27" s="12"/>
      <c r="I27" s="12"/>
      <c r="J27" s="12"/>
      <c r="K27" s="12"/>
      <c r="L27" s="12"/>
      <c r="M27" s="12"/>
      <c r="N27" s="3"/>
    </row>
    <row r="28" spans="1:14" x14ac:dyDescent="0.25">
      <c r="A28" s="4"/>
      <c r="B28" s="4"/>
      <c r="C28" s="4"/>
      <c r="D28" s="3"/>
      <c r="E28" s="16"/>
      <c r="F28" s="12"/>
      <c r="G28" s="12"/>
      <c r="H28" s="12"/>
      <c r="I28" s="12"/>
      <c r="J28" s="12"/>
      <c r="K28" s="12"/>
      <c r="L28" s="12"/>
      <c r="M28" s="12"/>
      <c r="N28" s="3"/>
    </row>
    <row r="29" spans="1:14" x14ac:dyDescent="0.25">
      <c r="A29" s="4"/>
      <c r="B29" s="4"/>
      <c r="C29" s="4"/>
      <c r="D29" s="3"/>
      <c r="E29" s="16"/>
      <c r="F29" s="12"/>
      <c r="G29" s="12"/>
      <c r="H29" s="12"/>
      <c r="I29" s="12"/>
      <c r="J29" s="12"/>
      <c r="K29" s="12"/>
      <c r="L29" s="12"/>
      <c r="M29" s="12"/>
      <c r="N29" s="3"/>
    </row>
    <row r="30" spans="1:14" x14ac:dyDescent="0.25">
      <c r="A30" s="4"/>
      <c r="B30" s="4"/>
      <c r="C30" s="4"/>
      <c r="D30" s="3"/>
      <c r="E30" s="18"/>
      <c r="F30" s="12"/>
      <c r="G30" s="12"/>
      <c r="H30" s="12"/>
      <c r="I30" s="12"/>
      <c r="J30" s="12"/>
      <c r="K30" s="12"/>
      <c r="L30" s="12"/>
      <c r="M30" s="12"/>
      <c r="N30" s="3"/>
    </row>
    <row r="31" spans="1:14" x14ac:dyDescent="0.25">
      <c r="A31" s="4"/>
      <c r="B31" s="4"/>
      <c r="C31" s="4"/>
      <c r="D31" s="3"/>
      <c r="E31" s="17" t="s">
        <v>15</v>
      </c>
      <c r="F31" s="13">
        <f>B15+B14*5</f>
        <v>20.080897348742354</v>
      </c>
      <c r="G31" s="11" t="s">
        <v>17</v>
      </c>
      <c r="H31" s="11"/>
      <c r="I31" s="11"/>
      <c r="J31" s="11"/>
      <c r="K31" s="11"/>
      <c r="L31" s="11"/>
      <c r="M31" s="11"/>
      <c r="N31" s="3"/>
    </row>
  </sheetData>
  <mergeCells count="4">
    <mergeCell ref="F19:M24"/>
    <mergeCell ref="F25:M30"/>
    <mergeCell ref="F13:M18"/>
    <mergeCell ref="A4:A5"/>
  </mergeCells>
  <pageMargins left="0.511811024" right="0.511811024" top="0.78740157499999996" bottom="0.78740157499999996" header="0.31496062000000002" footer="0.31496062000000002"/>
  <pageSetup paperSize="9" orientation="landscape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C360-5060-4338-99C7-F4156C83C657}">
  <dimension ref="A1:N24"/>
  <sheetViews>
    <sheetView zoomScale="70" zoomScaleNormal="70" workbookViewId="0">
      <selection activeCell="A2" sqref="A2"/>
    </sheetView>
  </sheetViews>
  <sheetFormatPr defaultRowHeight="15" x14ac:dyDescent="0.25"/>
  <sheetData>
    <row r="1" spans="1:1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45" x14ac:dyDescent="0.25">
      <c r="A2" s="27" t="s">
        <v>38</v>
      </c>
      <c r="B2" s="8" t="s">
        <v>19</v>
      </c>
      <c r="C2" s="8" t="s">
        <v>20</v>
      </c>
      <c r="D2" s="8" t="s">
        <v>4</v>
      </c>
      <c r="E2" s="8" t="s">
        <v>5</v>
      </c>
      <c r="F2" s="8" t="s">
        <v>6</v>
      </c>
      <c r="G2" s="4"/>
      <c r="H2" s="4"/>
      <c r="I2" s="4"/>
      <c r="J2" s="4"/>
      <c r="K2" s="4"/>
      <c r="L2" s="4"/>
      <c r="M2" s="4"/>
    </row>
    <row r="3" spans="1:14" x14ac:dyDescent="0.25">
      <c r="A3" s="8" t="s">
        <v>8</v>
      </c>
      <c r="B3" s="1">
        <v>32</v>
      </c>
      <c r="C3" s="2">
        <v>85</v>
      </c>
      <c r="D3" s="6">
        <f>B3*B3</f>
        <v>1024</v>
      </c>
      <c r="E3" s="6">
        <f>C3*C3</f>
        <v>7225</v>
      </c>
      <c r="F3" s="6">
        <f>B3*C3</f>
        <v>2720</v>
      </c>
      <c r="G3" s="4"/>
      <c r="H3" s="4"/>
      <c r="I3" s="4"/>
      <c r="J3" s="4"/>
      <c r="K3" s="4"/>
      <c r="L3" s="4"/>
      <c r="M3" s="4"/>
      <c r="N3" s="4"/>
    </row>
    <row r="4" spans="1:14" x14ac:dyDescent="0.25">
      <c r="A4" s="10">
        <f>COUNT(B3:B10)</f>
        <v>8</v>
      </c>
      <c r="B4" s="2">
        <v>17</v>
      </c>
      <c r="C4" s="2">
        <v>84</v>
      </c>
      <c r="D4" s="6">
        <f t="shared" ref="D4:E10" si="0">B4*B4</f>
        <v>289</v>
      </c>
      <c r="E4" s="6">
        <f t="shared" si="0"/>
        <v>7056</v>
      </c>
      <c r="F4" s="6">
        <f t="shared" ref="F4:F10" si="1">B4*C4</f>
        <v>1428</v>
      </c>
      <c r="G4" s="4"/>
      <c r="H4" s="4"/>
      <c r="I4" s="4"/>
      <c r="J4" s="4"/>
      <c r="K4" s="4"/>
      <c r="L4" s="4"/>
      <c r="M4" s="4"/>
      <c r="N4" s="4"/>
    </row>
    <row r="5" spans="1:14" x14ac:dyDescent="0.25">
      <c r="A5" s="10"/>
      <c r="B5" s="2">
        <v>26</v>
      </c>
      <c r="C5" s="2">
        <v>36</v>
      </c>
      <c r="D5" s="6">
        <f t="shared" si="0"/>
        <v>676</v>
      </c>
      <c r="E5" s="6">
        <f t="shared" si="0"/>
        <v>1296</v>
      </c>
      <c r="F5" s="6">
        <f t="shared" si="1"/>
        <v>936</v>
      </c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2">
        <v>36</v>
      </c>
      <c r="C6" s="2">
        <v>82</v>
      </c>
      <c r="D6" s="6">
        <f t="shared" si="0"/>
        <v>1296</v>
      </c>
      <c r="E6" s="6">
        <f t="shared" si="0"/>
        <v>6724</v>
      </c>
      <c r="F6" s="6">
        <f t="shared" si="1"/>
        <v>2952</v>
      </c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2">
        <v>34</v>
      </c>
      <c r="C7" s="2">
        <v>77</v>
      </c>
      <c r="D7" s="6">
        <f t="shared" si="0"/>
        <v>1156</v>
      </c>
      <c r="E7" s="6">
        <f t="shared" si="0"/>
        <v>5929</v>
      </c>
      <c r="F7" s="6">
        <f t="shared" si="1"/>
        <v>2618</v>
      </c>
      <c r="G7" s="3"/>
      <c r="H7" s="3"/>
      <c r="I7" s="3"/>
      <c r="J7" s="3"/>
      <c r="K7" s="3"/>
      <c r="L7" s="3"/>
      <c r="M7" s="3"/>
      <c r="N7" s="3"/>
    </row>
    <row r="8" spans="1:14" x14ac:dyDescent="0.25">
      <c r="A8" s="4"/>
      <c r="B8" s="2">
        <v>53</v>
      </c>
      <c r="C8" s="2">
        <v>70</v>
      </c>
      <c r="D8" s="6">
        <f t="shared" si="0"/>
        <v>2809</v>
      </c>
      <c r="E8" s="6">
        <f t="shared" si="0"/>
        <v>4900</v>
      </c>
      <c r="F8" s="6">
        <f t="shared" si="1"/>
        <v>3710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4"/>
      <c r="B9" s="2">
        <v>31</v>
      </c>
      <c r="C9" s="2">
        <v>52</v>
      </c>
      <c r="D9" s="6">
        <f t="shared" si="0"/>
        <v>961</v>
      </c>
      <c r="E9" s="6">
        <f t="shared" si="0"/>
        <v>2704</v>
      </c>
      <c r="F9" s="6">
        <f t="shared" si="1"/>
        <v>1612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4"/>
      <c r="B10" s="5">
        <v>29</v>
      </c>
      <c r="C10" s="5">
        <v>95</v>
      </c>
      <c r="D10" s="6">
        <f t="shared" si="0"/>
        <v>841</v>
      </c>
      <c r="E10" s="6">
        <f t="shared" si="0"/>
        <v>9025</v>
      </c>
      <c r="F10" s="6">
        <f t="shared" si="1"/>
        <v>2755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15" t="s">
        <v>3</v>
      </c>
      <c r="B11" s="15">
        <f>SUM(B3:B10)</f>
        <v>258</v>
      </c>
      <c r="C11" s="15">
        <f t="shared" ref="C11:F11" si="2">SUM(C3:C10)</f>
        <v>581</v>
      </c>
      <c r="D11" s="15">
        <f t="shared" si="2"/>
        <v>9052</v>
      </c>
      <c r="E11" s="15">
        <f t="shared" si="2"/>
        <v>44859</v>
      </c>
      <c r="F11" s="15">
        <f t="shared" si="2"/>
        <v>18731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15" t="s">
        <v>9</v>
      </c>
      <c r="B12" s="15">
        <f>AVERAGE(B3:B10)</f>
        <v>32.25</v>
      </c>
      <c r="C12" s="15">
        <f t="shared" ref="C12" si="3">AVERAGE(C3:C10)</f>
        <v>72.625</v>
      </c>
      <c r="D12" s="16"/>
      <c r="E12" s="16"/>
      <c r="F12" s="16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4"/>
      <c r="B13" s="4"/>
      <c r="C13" s="4"/>
      <c r="D13" s="3"/>
      <c r="E13" s="17" t="s">
        <v>12</v>
      </c>
      <c r="F13" s="12" t="s">
        <v>22</v>
      </c>
      <c r="G13" s="12"/>
      <c r="H13" s="12"/>
      <c r="I13" s="12"/>
      <c r="J13" s="12"/>
      <c r="K13" s="12"/>
      <c r="L13" s="12"/>
      <c r="M13" s="12"/>
      <c r="N13" s="3"/>
    </row>
    <row r="14" spans="1:14" x14ac:dyDescent="0.25">
      <c r="A14" s="7" t="s">
        <v>7</v>
      </c>
      <c r="B14" s="9">
        <f>(F11-B11*C11/A4)/(D11-B11^2/A4)</f>
        <v>-8.544087491455913E-3</v>
      </c>
      <c r="C14" s="4"/>
      <c r="D14" s="3"/>
      <c r="E14" s="18"/>
      <c r="F14" s="12"/>
      <c r="G14" s="12"/>
      <c r="H14" s="12"/>
      <c r="I14" s="12"/>
      <c r="J14" s="12"/>
      <c r="K14" s="12"/>
      <c r="L14" s="12"/>
      <c r="M14" s="12"/>
      <c r="N14" s="3"/>
    </row>
    <row r="15" spans="1:14" x14ac:dyDescent="0.25">
      <c r="A15" s="7" t="s">
        <v>0</v>
      </c>
      <c r="B15" s="9">
        <f>C12-B14*B12</f>
        <v>72.900546821599448</v>
      </c>
      <c r="C15" s="4"/>
      <c r="D15" s="3"/>
      <c r="E15" s="16"/>
      <c r="F15" s="12"/>
      <c r="G15" s="12"/>
      <c r="H15" s="12"/>
      <c r="I15" s="12"/>
      <c r="J15" s="12"/>
      <c r="K15" s="12"/>
      <c r="L15" s="12"/>
      <c r="M15" s="12"/>
      <c r="N15" s="3"/>
    </row>
    <row r="16" spans="1:14" x14ac:dyDescent="0.25">
      <c r="A16" s="7" t="s">
        <v>10</v>
      </c>
      <c r="B16" s="9">
        <f>(F11-B11*C11/A4)/SQRT((D11-(B11^2/A4))*(E11-(C11^2/A4)))</f>
        <v>-4.4772972778466605E-3</v>
      </c>
      <c r="C16" s="4"/>
      <c r="D16" s="3"/>
      <c r="E16" s="16"/>
      <c r="F16" s="12"/>
      <c r="G16" s="12"/>
      <c r="H16" s="12"/>
      <c r="I16" s="12"/>
      <c r="J16" s="12"/>
      <c r="K16" s="12"/>
      <c r="L16" s="12"/>
      <c r="M16" s="12"/>
      <c r="N16" s="3"/>
    </row>
    <row r="17" spans="1:14" x14ac:dyDescent="0.25">
      <c r="A17" s="7" t="s">
        <v>11</v>
      </c>
      <c r="B17" s="14">
        <f>B16^2</f>
        <v>2.0046190914213116E-5</v>
      </c>
      <c r="C17" s="4"/>
      <c r="D17" s="3"/>
      <c r="E17" s="16"/>
      <c r="F17" s="12"/>
      <c r="G17" s="12"/>
      <c r="H17" s="12"/>
      <c r="I17" s="12"/>
      <c r="J17" s="12"/>
      <c r="K17" s="12"/>
      <c r="L17" s="12"/>
      <c r="M17" s="12"/>
      <c r="N17" s="3"/>
    </row>
    <row r="18" spans="1:14" x14ac:dyDescent="0.25">
      <c r="A18" s="4"/>
      <c r="B18" s="4"/>
      <c r="C18" s="4"/>
      <c r="D18" s="3"/>
      <c r="E18" s="18"/>
      <c r="F18" s="12"/>
      <c r="G18" s="12"/>
      <c r="H18" s="12"/>
      <c r="I18" s="12"/>
      <c r="J18" s="12"/>
      <c r="K18" s="12"/>
      <c r="L18" s="12"/>
      <c r="M18" s="12"/>
      <c r="N18" s="3"/>
    </row>
    <row r="19" spans="1:14" x14ac:dyDescent="0.25">
      <c r="A19" s="4"/>
      <c r="B19" s="4"/>
      <c r="C19" s="4"/>
      <c r="D19" s="3"/>
      <c r="E19" s="17" t="s">
        <v>13</v>
      </c>
      <c r="F19" s="12" t="s">
        <v>21</v>
      </c>
      <c r="G19" s="12"/>
      <c r="H19" s="12"/>
      <c r="I19" s="12"/>
      <c r="J19" s="12"/>
      <c r="K19" s="12"/>
      <c r="L19" s="12"/>
      <c r="M19" s="12"/>
      <c r="N19" s="3"/>
    </row>
    <row r="20" spans="1:14" x14ac:dyDescent="0.25">
      <c r="A20" s="4"/>
      <c r="B20" s="4"/>
      <c r="C20" s="4"/>
      <c r="D20" s="4"/>
      <c r="E20" s="16"/>
      <c r="F20" s="12"/>
      <c r="G20" s="12"/>
      <c r="H20" s="12"/>
      <c r="I20" s="12"/>
      <c r="J20" s="12"/>
      <c r="K20" s="12"/>
      <c r="L20" s="12"/>
      <c r="M20" s="12"/>
      <c r="N20" s="3"/>
    </row>
    <row r="21" spans="1:14" x14ac:dyDescent="0.25">
      <c r="A21" s="4"/>
      <c r="B21" s="4"/>
      <c r="C21" s="4"/>
      <c r="D21" s="4"/>
      <c r="E21" s="3"/>
      <c r="F21" s="12"/>
      <c r="G21" s="12"/>
      <c r="H21" s="12"/>
      <c r="I21" s="12"/>
      <c r="J21" s="12"/>
      <c r="K21" s="12"/>
      <c r="L21" s="12"/>
      <c r="M21" s="12"/>
      <c r="N21" s="3"/>
    </row>
    <row r="22" spans="1:14" x14ac:dyDescent="0.25">
      <c r="A22" s="4"/>
      <c r="B22" s="4"/>
      <c r="C22" s="4"/>
      <c r="D22" s="4"/>
      <c r="E22" s="3"/>
      <c r="F22" s="12"/>
      <c r="G22" s="12"/>
      <c r="H22" s="12"/>
      <c r="I22" s="12"/>
      <c r="J22" s="12"/>
      <c r="K22" s="12"/>
      <c r="L22" s="12"/>
      <c r="M22" s="12"/>
      <c r="N22" s="3"/>
    </row>
    <row r="23" spans="1:14" x14ac:dyDescent="0.25">
      <c r="A23" s="4"/>
      <c r="B23" s="4"/>
      <c r="C23" s="4"/>
      <c r="D23" s="4"/>
      <c r="F23" s="12"/>
      <c r="G23" s="12"/>
      <c r="H23" s="12"/>
      <c r="I23" s="12"/>
      <c r="J23" s="12"/>
      <c r="K23" s="12"/>
      <c r="L23" s="12"/>
      <c r="M23" s="12"/>
      <c r="N23" s="3"/>
    </row>
    <row r="24" spans="1:14" x14ac:dyDescent="0.25">
      <c r="A24" s="4"/>
      <c r="B24" s="4"/>
      <c r="C24" s="4"/>
      <c r="D24" s="4"/>
      <c r="E24" s="3"/>
      <c r="F24" s="12"/>
      <c r="G24" s="12"/>
      <c r="H24" s="12"/>
      <c r="I24" s="12"/>
      <c r="J24" s="12"/>
      <c r="K24" s="12"/>
      <c r="L24" s="12"/>
      <c r="M24" s="12"/>
      <c r="N24" s="3"/>
    </row>
  </sheetData>
  <mergeCells count="3">
    <mergeCell ref="A4:A5"/>
    <mergeCell ref="F13:M18"/>
    <mergeCell ref="F19:M24"/>
  </mergeCells>
  <pageMargins left="0.511811024" right="0.511811024" top="0.78740157499999996" bottom="0.78740157499999996" header="0.31496062000000002" footer="0.31496062000000002"/>
  <pageSetup paperSize="9" orientation="landscape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E8F0D-B6BC-4F24-9704-77A8864F2777}">
  <dimension ref="A1:N31"/>
  <sheetViews>
    <sheetView zoomScale="70" zoomScaleNormal="70" workbookViewId="0">
      <selection activeCell="A2" sqref="A2"/>
    </sheetView>
  </sheetViews>
  <sheetFormatPr defaultRowHeight="15" x14ac:dyDescent="0.25"/>
  <cols>
    <col min="2" max="2" width="11.85546875" customWidth="1"/>
  </cols>
  <sheetData>
    <row r="1" spans="1:1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45" x14ac:dyDescent="0.25">
      <c r="A2" s="27" t="s">
        <v>39</v>
      </c>
      <c r="B2" s="8" t="s">
        <v>23</v>
      </c>
      <c r="C2" s="8" t="s">
        <v>24</v>
      </c>
      <c r="D2" s="8" t="s">
        <v>4</v>
      </c>
      <c r="E2" s="8" t="s">
        <v>5</v>
      </c>
      <c r="F2" s="8" t="s">
        <v>6</v>
      </c>
      <c r="G2" s="4"/>
      <c r="H2" s="4"/>
      <c r="I2" s="4"/>
      <c r="J2" s="4"/>
      <c r="K2" s="4"/>
      <c r="L2" s="4"/>
      <c r="M2" s="4"/>
      <c r="N2" s="4"/>
    </row>
    <row r="3" spans="1:14" ht="15" customHeight="1" x14ac:dyDescent="0.25">
      <c r="A3" s="8" t="s">
        <v>8</v>
      </c>
      <c r="B3" s="1">
        <v>52</v>
      </c>
      <c r="C3" s="1">
        <v>56</v>
      </c>
      <c r="D3" s="1">
        <f>B3*B3</f>
        <v>2704</v>
      </c>
      <c r="E3" s="1">
        <f>C3*C3</f>
        <v>3136</v>
      </c>
      <c r="F3" s="1">
        <f>B3*C3</f>
        <v>2912</v>
      </c>
      <c r="G3" s="4"/>
      <c r="H3" s="4"/>
      <c r="I3" s="4"/>
      <c r="J3" s="4"/>
      <c r="K3" s="4"/>
      <c r="L3" s="4"/>
      <c r="M3" s="4"/>
      <c r="N3" s="4"/>
    </row>
    <row r="4" spans="1:14" ht="15" customHeight="1" x14ac:dyDescent="0.25">
      <c r="A4" s="10">
        <f>COUNT(B3:B22)</f>
        <v>20</v>
      </c>
      <c r="B4" s="1">
        <v>90</v>
      </c>
      <c r="C4" s="1">
        <v>81</v>
      </c>
      <c r="D4" s="1">
        <f t="shared" ref="D4:E22" si="0">B4*B4</f>
        <v>8100</v>
      </c>
      <c r="E4" s="1">
        <f t="shared" si="0"/>
        <v>6561</v>
      </c>
      <c r="F4" s="1">
        <f t="shared" ref="F4:F22" si="1">B4*C4</f>
        <v>7290</v>
      </c>
      <c r="G4" s="4"/>
      <c r="H4" s="4"/>
      <c r="I4" s="4"/>
      <c r="J4" s="4"/>
      <c r="K4" s="4"/>
      <c r="L4" s="4"/>
      <c r="M4" s="4"/>
      <c r="N4" s="4"/>
    </row>
    <row r="5" spans="1:14" x14ac:dyDescent="0.25">
      <c r="A5" s="10"/>
      <c r="B5" s="1">
        <v>63</v>
      </c>
      <c r="C5" s="1">
        <v>75</v>
      </c>
      <c r="D5" s="1">
        <f t="shared" si="0"/>
        <v>3969</v>
      </c>
      <c r="E5" s="1">
        <f t="shared" si="0"/>
        <v>5625</v>
      </c>
      <c r="F5" s="1">
        <f t="shared" si="1"/>
        <v>4725</v>
      </c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1">
        <v>81</v>
      </c>
      <c r="C6" s="1">
        <v>72</v>
      </c>
      <c r="D6" s="1">
        <f t="shared" si="0"/>
        <v>6561</v>
      </c>
      <c r="E6" s="1">
        <f t="shared" si="0"/>
        <v>5184</v>
      </c>
      <c r="F6" s="1">
        <f t="shared" si="1"/>
        <v>5832</v>
      </c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1">
        <v>93</v>
      </c>
      <c r="C7" s="1">
        <v>50</v>
      </c>
      <c r="D7" s="1">
        <f t="shared" si="0"/>
        <v>8649</v>
      </c>
      <c r="E7" s="1">
        <f t="shared" si="0"/>
        <v>2500</v>
      </c>
      <c r="F7" s="1">
        <f t="shared" si="1"/>
        <v>4650</v>
      </c>
      <c r="G7" s="3"/>
      <c r="H7" s="3"/>
      <c r="I7" s="3"/>
      <c r="J7" s="3"/>
      <c r="K7" s="3"/>
      <c r="L7" s="3"/>
      <c r="M7" s="3"/>
      <c r="N7" s="3"/>
    </row>
    <row r="8" spans="1:14" x14ac:dyDescent="0.25">
      <c r="A8" s="4"/>
      <c r="B8" s="1">
        <v>51</v>
      </c>
      <c r="C8" s="1">
        <v>45</v>
      </c>
      <c r="D8" s="1">
        <f t="shared" si="0"/>
        <v>2601</v>
      </c>
      <c r="E8" s="1">
        <f t="shared" si="0"/>
        <v>2025</v>
      </c>
      <c r="F8" s="1">
        <f t="shared" si="1"/>
        <v>2295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4"/>
      <c r="B9" s="1">
        <v>48</v>
      </c>
      <c r="C9" s="1">
        <v>39</v>
      </c>
      <c r="D9" s="1">
        <f t="shared" si="0"/>
        <v>2304</v>
      </c>
      <c r="E9" s="1">
        <f t="shared" si="0"/>
        <v>1521</v>
      </c>
      <c r="F9" s="1">
        <f t="shared" si="1"/>
        <v>1872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4"/>
      <c r="B10" s="1">
        <v>99</v>
      </c>
      <c r="C10" s="1">
        <v>87</v>
      </c>
      <c r="D10" s="1">
        <f t="shared" si="0"/>
        <v>9801</v>
      </c>
      <c r="E10" s="1">
        <f t="shared" si="0"/>
        <v>7569</v>
      </c>
      <c r="F10" s="1">
        <f t="shared" si="1"/>
        <v>8613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4"/>
      <c r="B11" s="1">
        <v>85</v>
      </c>
      <c r="C11" s="1">
        <v>59</v>
      </c>
      <c r="D11" s="1">
        <f t="shared" si="0"/>
        <v>7225</v>
      </c>
      <c r="E11" s="1">
        <f t="shared" si="0"/>
        <v>3481</v>
      </c>
      <c r="F11" s="1">
        <f t="shared" si="1"/>
        <v>5015</v>
      </c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5">
      <c r="A12" s="4"/>
      <c r="B12" s="1">
        <v>57</v>
      </c>
      <c r="C12" s="1">
        <v>56</v>
      </c>
      <c r="D12" s="1">
        <f t="shared" si="0"/>
        <v>3249</v>
      </c>
      <c r="E12" s="1">
        <f t="shared" si="0"/>
        <v>3136</v>
      </c>
      <c r="F12" s="1">
        <f t="shared" si="1"/>
        <v>3192</v>
      </c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4"/>
      <c r="B13" s="1">
        <v>60</v>
      </c>
      <c r="C13" s="1">
        <v>69</v>
      </c>
      <c r="D13" s="1">
        <f t="shared" si="0"/>
        <v>3600</v>
      </c>
      <c r="E13" s="1">
        <f t="shared" si="0"/>
        <v>4761</v>
      </c>
      <c r="F13" s="1">
        <f t="shared" si="1"/>
        <v>4140</v>
      </c>
      <c r="G13" s="19"/>
      <c r="H13" s="19"/>
      <c r="I13" s="19"/>
      <c r="J13" s="19"/>
      <c r="K13" s="19"/>
      <c r="L13" s="19"/>
      <c r="M13" s="19"/>
      <c r="N13" s="19"/>
    </row>
    <row r="14" spans="1:14" x14ac:dyDescent="0.25">
      <c r="A14" s="4"/>
      <c r="B14" s="1">
        <v>77</v>
      </c>
      <c r="C14" s="1">
        <v>78</v>
      </c>
      <c r="D14" s="1">
        <f t="shared" si="0"/>
        <v>5929</v>
      </c>
      <c r="E14" s="1">
        <f t="shared" si="0"/>
        <v>6084</v>
      </c>
      <c r="F14" s="1">
        <f t="shared" si="1"/>
        <v>6006</v>
      </c>
      <c r="G14" s="17" t="s">
        <v>27</v>
      </c>
      <c r="H14" s="20" t="s">
        <v>26</v>
      </c>
      <c r="I14" s="21"/>
      <c r="J14" s="21"/>
      <c r="K14" s="21"/>
      <c r="L14" s="21"/>
      <c r="M14" s="21"/>
      <c r="N14" s="19"/>
    </row>
    <row r="15" spans="1:14" x14ac:dyDescent="0.25">
      <c r="A15" s="4"/>
      <c r="B15" s="1">
        <v>96</v>
      </c>
      <c r="C15" s="1">
        <v>69</v>
      </c>
      <c r="D15" s="1">
        <f t="shared" si="0"/>
        <v>9216</v>
      </c>
      <c r="E15" s="1">
        <f t="shared" si="0"/>
        <v>4761</v>
      </c>
      <c r="F15" s="1">
        <f t="shared" si="1"/>
        <v>6624</v>
      </c>
      <c r="G15" s="19"/>
      <c r="H15" s="21"/>
      <c r="I15" s="21"/>
      <c r="J15" s="21"/>
      <c r="K15" s="21"/>
      <c r="L15" s="21"/>
      <c r="M15" s="21"/>
      <c r="N15" s="19"/>
    </row>
    <row r="16" spans="1:14" x14ac:dyDescent="0.25">
      <c r="A16" s="4"/>
      <c r="B16" s="1">
        <v>62</v>
      </c>
      <c r="C16" s="1">
        <v>57</v>
      </c>
      <c r="D16" s="1">
        <f t="shared" si="0"/>
        <v>3844</v>
      </c>
      <c r="E16" s="1">
        <f t="shared" si="0"/>
        <v>3249</v>
      </c>
      <c r="F16" s="1">
        <f t="shared" si="1"/>
        <v>3534</v>
      </c>
      <c r="G16" s="19"/>
      <c r="H16" s="21"/>
      <c r="I16" s="21"/>
      <c r="J16" s="21"/>
      <c r="K16" s="21"/>
      <c r="L16" s="21"/>
      <c r="M16" s="21"/>
      <c r="N16" s="19"/>
    </row>
    <row r="17" spans="1:14" x14ac:dyDescent="0.25">
      <c r="A17" s="4"/>
      <c r="B17" s="1">
        <v>28</v>
      </c>
      <c r="C17" s="1">
        <v>35</v>
      </c>
      <c r="D17" s="1">
        <f t="shared" si="0"/>
        <v>784</v>
      </c>
      <c r="E17" s="1">
        <f t="shared" si="0"/>
        <v>1225</v>
      </c>
      <c r="F17" s="1">
        <f t="shared" si="1"/>
        <v>980</v>
      </c>
      <c r="G17" s="19"/>
      <c r="H17" s="21"/>
      <c r="I17" s="21"/>
      <c r="J17" s="21"/>
      <c r="K17" s="21"/>
      <c r="L17" s="21"/>
      <c r="M17" s="21"/>
      <c r="N17" s="19"/>
    </row>
    <row r="18" spans="1:14" ht="15" customHeight="1" x14ac:dyDescent="0.25">
      <c r="A18" s="4"/>
      <c r="B18" s="1">
        <v>43</v>
      </c>
      <c r="C18" s="1">
        <v>47</v>
      </c>
      <c r="D18" s="1">
        <f t="shared" si="0"/>
        <v>1849</v>
      </c>
      <c r="E18" s="1">
        <f t="shared" si="0"/>
        <v>2209</v>
      </c>
      <c r="F18" s="1">
        <f t="shared" si="1"/>
        <v>2021</v>
      </c>
      <c r="G18" s="19"/>
      <c r="H18" s="21"/>
      <c r="I18" s="21"/>
      <c r="J18" s="21"/>
      <c r="K18" s="21"/>
      <c r="L18" s="21"/>
      <c r="M18" s="21"/>
      <c r="N18" s="19"/>
    </row>
    <row r="19" spans="1:14" x14ac:dyDescent="0.25">
      <c r="A19" s="4"/>
      <c r="B19" s="1">
        <v>88</v>
      </c>
      <c r="C19" s="1">
        <v>73</v>
      </c>
      <c r="D19" s="1">
        <f t="shared" si="0"/>
        <v>7744</v>
      </c>
      <c r="E19" s="1">
        <f t="shared" si="0"/>
        <v>5329</v>
      </c>
      <c r="F19" s="1">
        <f t="shared" si="1"/>
        <v>6424</v>
      </c>
      <c r="G19" s="19"/>
      <c r="H19" s="21"/>
      <c r="I19" s="21"/>
      <c r="J19" s="21"/>
      <c r="K19" s="21"/>
      <c r="L19" s="21"/>
      <c r="M19" s="21"/>
      <c r="N19" s="19"/>
    </row>
    <row r="20" spans="1:14" x14ac:dyDescent="0.25">
      <c r="A20" s="4"/>
      <c r="B20" s="1">
        <v>72</v>
      </c>
      <c r="C20" s="1">
        <v>76</v>
      </c>
      <c r="D20" s="1">
        <f t="shared" si="0"/>
        <v>5184</v>
      </c>
      <c r="E20" s="1">
        <f t="shared" si="0"/>
        <v>5776</v>
      </c>
      <c r="F20" s="1">
        <f t="shared" si="1"/>
        <v>5472</v>
      </c>
      <c r="G20" s="19"/>
      <c r="H20" s="21"/>
      <c r="I20" s="21"/>
      <c r="J20" s="21"/>
      <c r="K20" s="21"/>
      <c r="L20" s="21"/>
      <c r="M20" s="21"/>
      <c r="N20" s="19"/>
    </row>
    <row r="21" spans="1:14" x14ac:dyDescent="0.25">
      <c r="A21" s="4"/>
      <c r="B21" s="1">
        <v>75</v>
      </c>
      <c r="C21" s="1">
        <v>63</v>
      </c>
      <c r="D21" s="1">
        <f t="shared" si="0"/>
        <v>5625</v>
      </c>
      <c r="E21" s="1">
        <f t="shared" si="0"/>
        <v>3969</v>
      </c>
      <c r="F21" s="1">
        <f t="shared" si="1"/>
        <v>4725</v>
      </c>
      <c r="G21" s="19"/>
      <c r="H21" s="21"/>
      <c r="I21" s="21"/>
      <c r="J21" s="21"/>
      <c r="K21" s="21"/>
      <c r="L21" s="21"/>
      <c r="M21" s="21"/>
      <c r="N21" s="19"/>
    </row>
    <row r="22" spans="1:14" x14ac:dyDescent="0.25">
      <c r="B22" s="1">
        <v>69</v>
      </c>
      <c r="C22" s="1">
        <v>79</v>
      </c>
      <c r="D22" s="1">
        <f t="shared" si="0"/>
        <v>4761</v>
      </c>
      <c r="E22" s="1">
        <f t="shared" si="0"/>
        <v>6241</v>
      </c>
      <c r="F22" s="1">
        <f t="shared" si="1"/>
        <v>5451</v>
      </c>
      <c r="G22" s="19"/>
      <c r="H22" s="21"/>
      <c r="I22" s="21"/>
      <c r="J22" s="21"/>
      <c r="K22" s="21"/>
      <c r="L22" s="21"/>
      <c r="M22" s="21"/>
      <c r="N22" s="19"/>
    </row>
    <row r="23" spans="1:14" x14ac:dyDescent="0.25">
      <c r="A23" s="15" t="s">
        <v>3</v>
      </c>
      <c r="B23" s="15">
        <f>SUM(B3:B22)</f>
        <v>1389</v>
      </c>
      <c r="C23" s="15">
        <f>SUM(C3:C22)</f>
        <v>1266</v>
      </c>
      <c r="D23" s="15">
        <f>SUM(D3:D22)</f>
        <v>103699</v>
      </c>
      <c r="E23" s="15">
        <f>SUM(E3:E22)</f>
        <v>84342</v>
      </c>
      <c r="F23" s="15">
        <f>SUM(F3:F22)</f>
        <v>91773</v>
      </c>
      <c r="G23" s="19"/>
      <c r="H23" s="21"/>
      <c r="I23" s="21"/>
      <c r="J23" s="21"/>
      <c r="K23" s="21"/>
      <c r="L23" s="21"/>
      <c r="M23" s="21"/>
      <c r="N23" s="19"/>
    </row>
    <row r="24" spans="1:14" ht="15" customHeight="1" x14ac:dyDescent="0.25">
      <c r="A24" s="15" t="s">
        <v>9</v>
      </c>
      <c r="B24" s="15">
        <f>AVERAGE(B3:B22)</f>
        <v>69.45</v>
      </c>
      <c r="C24" s="15">
        <f>AVERAGE(C3:C22)</f>
        <v>63.3</v>
      </c>
      <c r="D24" s="16"/>
      <c r="E24" s="16"/>
      <c r="F24" s="16"/>
      <c r="G24" s="19"/>
      <c r="H24" s="21"/>
      <c r="I24" s="21"/>
      <c r="J24" s="21"/>
      <c r="K24" s="21"/>
      <c r="L24" s="21"/>
      <c r="M24" s="21"/>
      <c r="N24" s="19"/>
    </row>
    <row r="25" spans="1:14" x14ac:dyDescent="0.25">
      <c r="A25" s="4"/>
      <c r="B25" s="4"/>
      <c r="C25" s="4"/>
      <c r="D25" s="3"/>
      <c r="E25" s="19"/>
      <c r="F25" s="19"/>
      <c r="G25" s="19"/>
      <c r="H25" s="21"/>
      <c r="I25" s="21"/>
      <c r="J25" s="21"/>
      <c r="K25" s="21"/>
      <c r="L25" s="21"/>
      <c r="M25" s="21"/>
      <c r="N25" s="19"/>
    </row>
    <row r="26" spans="1:14" x14ac:dyDescent="0.25">
      <c r="A26" s="7" t="s">
        <v>7</v>
      </c>
      <c r="B26" s="9">
        <f>(F23-B23*C23/A4)/(D23-B23^2/A4)</f>
        <v>0.53218949391327253</v>
      </c>
      <c r="C26" s="4"/>
      <c r="D26" s="3"/>
      <c r="E26" s="19"/>
      <c r="F26" s="19"/>
      <c r="G26" s="19"/>
      <c r="H26" s="21"/>
      <c r="I26" s="21"/>
      <c r="J26" s="21"/>
      <c r="K26" s="21"/>
      <c r="L26" s="21"/>
      <c r="M26" s="21"/>
      <c r="N26" s="19"/>
    </row>
    <row r="27" spans="1:14" x14ac:dyDescent="0.25">
      <c r="A27" s="7" t="s">
        <v>0</v>
      </c>
      <c r="B27" s="9">
        <f>C24-B26*B24</f>
        <v>26.339439647723218</v>
      </c>
      <c r="C27" s="4"/>
      <c r="D27" s="3"/>
      <c r="E27" s="19"/>
      <c r="F27" s="19"/>
      <c r="G27" s="19"/>
      <c r="H27" s="21"/>
      <c r="I27" s="21"/>
      <c r="J27" s="21"/>
      <c r="K27" s="21"/>
      <c r="L27" s="21"/>
      <c r="M27" s="21"/>
      <c r="N27" s="19"/>
    </row>
    <row r="28" spans="1:14" x14ac:dyDescent="0.25">
      <c r="A28" s="7" t="s">
        <v>10</v>
      </c>
      <c r="B28" s="9">
        <f>(F23-B23*C23/A4)/SQRT((D23-(B23^2/A4))*(E23-(C23^2/A4)))</f>
        <v>0.69804326998027144</v>
      </c>
      <c r="C28" s="4"/>
      <c r="D28" s="3"/>
      <c r="E28" s="19"/>
      <c r="F28" s="19"/>
      <c r="G28" s="19"/>
      <c r="H28" s="21"/>
      <c r="I28" s="21"/>
      <c r="J28" s="21"/>
      <c r="K28" s="21"/>
      <c r="L28" s="21"/>
      <c r="M28" s="21"/>
      <c r="N28" s="19"/>
    </row>
    <row r="29" spans="1:14" x14ac:dyDescent="0.25">
      <c r="A29" s="7" t="s">
        <v>11</v>
      </c>
      <c r="B29" s="9">
        <f>B28^2</f>
        <v>0.48726440676475014</v>
      </c>
      <c r="C29" s="4"/>
      <c r="D29" s="3"/>
      <c r="E29" s="19"/>
      <c r="F29" s="19"/>
      <c r="G29" s="19"/>
      <c r="H29" s="19"/>
      <c r="I29" s="19"/>
      <c r="J29" s="19"/>
      <c r="K29" s="19"/>
      <c r="L29" s="19"/>
      <c r="M29" s="19"/>
      <c r="N29" s="19"/>
    </row>
    <row r="30" spans="1:14" x14ac:dyDescent="0.25">
      <c r="A30" s="3"/>
      <c r="B30" s="3"/>
      <c r="C30" s="3"/>
      <c r="D30" s="3"/>
      <c r="E30" s="3"/>
      <c r="F30" s="3"/>
      <c r="G30" s="3"/>
      <c r="H30" s="19"/>
      <c r="I30" s="19"/>
      <c r="J30" s="19"/>
      <c r="K30" s="19"/>
      <c r="L30" s="19"/>
      <c r="M30" s="19"/>
      <c r="N30" s="19"/>
    </row>
    <row r="31" spans="1:14" x14ac:dyDescent="0.25">
      <c r="A31" s="3"/>
      <c r="B31" s="3"/>
      <c r="C31" s="3"/>
      <c r="D31" s="3"/>
      <c r="E31" s="3"/>
      <c r="F31" s="3"/>
      <c r="G31" s="3"/>
      <c r="H31" s="19"/>
      <c r="I31" s="19"/>
      <c r="J31" s="19"/>
      <c r="K31" s="19"/>
      <c r="L31" s="19"/>
      <c r="M31" s="19"/>
      <c r="N31" s="19"/>
    </row>
  </sheetData>
  <mergeCells count="2">
    <mergeCell ref="A4:A5"/>
    <mergeCell ref="H14:M28"/>
  </mergeCells>
  <pageMargins left="0.511811024" right="0.511811024" top="0.78740157499999996" bottom="0.78740157499999996" header="0.31496062000000002" footer="0.31496062000000002"/>
  <pageSetup paperSize="9" orientation="landscape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4AE1E-C8E1-4CA6-914C-54587A3CDFD5}">
  <dimension ref="A1:N28"/>
  <sheetViews>
    <sheetView zoomScale="70" zoomScaleNormal="70" workbookViewId="0">
      <selection activeCell="A2" sqref="A2"/>
    </sheetView>
  </sheetViews>
  <sheetFormatPr defaultRowHeight="15" x14ac:dyDescent="0.25"/>
  <cols>
    <col min="2" max="2" width="13.140625" customWidth="1"/>
  </cols>
  <sheetData>
    <row r="1" spans="1:1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45" x14ac:dyDescent="0.25">
      <c r="A2" s="27" t="s">
        <v>41</v>
      </c>
      <c r="B2" s="8" t="s">
        <v>28</v>
      </c>
      <c r="C2" s="8" t="s">
        <v>29</v>
      </c>
      <c r="D2" s="8" t="s">
        <v>4</v>
      </c>
      <c r="E2" s="8" t="s">
        <v>5</v>
      </c>
      <c r="F2" s="8" t="s">
        <v>6</v>
      </c>
      <c r="G2" s="4"/>
      <c r="H2" s="4"/>
      <c r="I2" s="4"/>
      <c r="J2" s="4"/>
      <c r="K2" s="4"/>
      <c r="L2" s="4"/>
      <c r="M2" s="4"/>
      <c r="N2" s="4"/>
    </row>
    <row r="3" spans="1:14" x14ac:dyDescent="0.25">
      <c r="A3" s="8" t="s">
        <v>8</v>
      </c>
      <c r="B3" s="1">
        <v>1</v>
      </c>
      <c r="C3" s="1">
        <v>29</v>
      </c>
      <c r="D3" s="1">
        <f>B3*B3</f>
        <v>1</v>
      </c>
      <c r="E3" s="1">
        <f>C3*C3</f>
        <v>841</v>
      </c>
      <c r="F3" s="1">
        <f>B3*C3</f>
        <v>29</v>
      </c>
      <c r="G3" s="4"/>
      <c r="H3" s="4"/>
      <c r="I3" s="4"/>
      <c r="J3" s="4"/>
      <c r="K3" s="4"/>
      <c r="L3" s="4"/>
      <c r="M3" s="4"/>
      <c r="N3" s="4"/>
    </row>
    <row r="4" spans="1:14" x14ac:dyDescent="0.25">
      <c r="A4" s="10">
        <f>COUNT(B3:B18)</f>
        <v>16</v>
      </c>
      <c r="B4" s="1">
        <v>1</v>
      </c>
      <c r="C4" s="1">
        <v>31</v>
      </c>
      <c r="D4" s="1">
        <f t="shared" ref="D4:E22" si="0">B4*B4</f>
        <v>1</v>
      </c>
      <c r="E4" s="1">
        <f t="shared" si="0"/>
        <v>961</v>
      </c>
      <c r="F4" s="1">
        <f t="shared" ref="F4:F22" si="1">B4*C4</f>
        <v>31</v>
      </c>
      <c r="G4" s="4"/>
      <c r="H4" s="4"/>
      <c r="I4" s="4"/>
      <c r="J4" s="4"/>
      <c r="K4" s="4"/>
      <c r="L4" s="4"/>
      <c r="M4" s="4"/>
      <c r="N4" s="4"/>
    </row>
    <row r="5" spans="1:14" x14ac:dyDescent="0.25">
      <c r="A5" s="10"/>
      <c r="B5" s="1">
        <v>2</v>
      </c>
      <c r="C5" s="1">
        <v>26</v>
      </c>
      <c r="D5" s="1">
        <f t="shared" si="0"/>
        <v>4</v>
      </c>
      <c r="E5" s="1">
        <f t="shared" si="0"/>
        <v>676</v>
      </c>
      <c r="F5" s="1">
        <f t="shared" si="1"/>
        <v>52</v>
      </c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1">
        <v>2</v>
      </c>
      <c r="C6" s="1">
        <v>25</v>
      </c>
      <c r="D6" s="1">
        <f t="shared" si="0"/>
        <v>4</v>
      </c>
      <c r="E6" s="1">
        <f t="shared" si="0"/>
        <v>625</v>
      </c>
      <c r="F6" s="1">
        <f t="shared" si="1"/>
        <v>50</v>
      </c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1">
        <v>3</v>
      </c>
      <c r="C7" s="1">
        <v>21</v>
      </c>
      <c r="D7" s="1">
        <f t="shared" si="0"/>
        <v>9</v>
      </c>
      <c r="E7" s="1">
        <f t="shared" si="0"/>
        <v>441</v>
      </c>
      <c r="F7" s="1">
        <f t="shared" si="1"/>
        <v>63</v>
      </c>
      <c r="G7" s="3"/>
      <c r="H7" s="3"/>
      <c r="I7" s="3"/>
      <c r="J7" s="3"/>
      <c r="K7" s="3"/>
      <c r="L7" s="3"/>
      <c r="M7" s="3"/>
      <c r="N7" s="3"/>
    </row>
    <row r="8" spans="1:14" x14ac:dyDescent="0.25">
      <c r="A8" s="4"/>
      <c r="B8" s="1">
        <v>3</v>
      </c>
      <c r="C8" s="1">
        <v>24</v>
      </c>
      <c r="D8" s="1">
        <f t="shared" si="0"/>
        <v>9</v>
      </c>
      <c r="E8" s="1">
        <f t="shared" si="0"/>
        <v>576</v>
      </c>
      <c r="F8" s="1">
        <f t="shared" si="1"/>
        <v>72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4"/>
      <c r="B9" s="1">
        <v>3</v>
      </c>
      <c r="C9" s="1">
        <v>26</v>
      </c>
      <c r="D9" s="1">
        <f t="shared" si="0"/>
        <v>9</v>
      </c>
      <c r="E9" s="1">
        <f t="shared" si="0"/>
        <v>676</v>
      </c>
      <c r="F9" s="1">
        <f t="shared" si="1"/>
        <v>78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4"/>
      <c r="B10" s="1">
        <v>3</v>
      </c>
      <c r="C10" s="1">
        <v>28</v>
      </c>
      <c r="D10" s="1">
        <f t="shared" si="0"/>
        <v>9</v>
      </c>
      <c r="E10" s="1">
        <f t="shared" si="0"/>
        <v>784</v>
      </c>
      <c r="F10" s="1">
        <f t="shared" si="1"/>
        <v>84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4"/>
      <c r="B11" s="1">
        <v>4</v>
      </c>
      <c r="C11" s="1">
        <v>21</v>
      </c>
      <c r="D11" s="1">
        <f t="shared" si="0"/>
        <v>16</v>
      </c>
      <c r="E11" s="1">
        <f t="shared" si="0"/>
        <v>441</v>
      </c>
      <c r="F11" s="1">
        <f t="shared" si="1"/>
        <v>84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4"/>
      <c r="B12" s="1">
        <v>4</v>
      </c>
      <c r="C12" s="1">
        <v>22</v>
      </c>
      <c r="D12" s="1">
        <f t="shared" si="0"/>
        <v>16</v>
      </c>
      <c r="E12" s="1">
        <f t="shared" si="0"/>
        <v>484</v>
      </c>
      <c r="F12" s="1">
        <f t="shared" si="1"/>
        <v>88</v>
      </c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4"/>
      <c r="B13" s="1">
        <v>5</v>
      </c>
      <c r="C13" s="1">
        <v>14</v>
      </c>
      <c r="D13" s="1">
        <f t="shared" si="0"/>
        <v>25</v>
      </c>
      <c r="E13" s="1">
        <f t="shared" si="0"/>
        <v>196</v>
      </c>
      <c r="F13" s="1">
        <f t="shared" si="1"/>
        <v>70</v>
      </c>
      <c r="G13" s="19"/>
      <c r="H13" s="19"/>
      <c r="I13" s="19"/>
      <c r="J13" s="19"/>
      <c r="K13" s="19"/>
      <c r="L13" s="19"/>
      <c r="M13" s="19"/>
      <c r="N13" s="19"/>
    </row>
    <row r="14" spans="1:14" x14ac:dyDescent="0.25">
      <c r="A14" s="4"/>
      <c r="B14" s="1">
        <v>5</v>
      </c>
      <c r="C14" s="1">
        <v>24</v>
      </c>
      <c r="D14" s="1">
        <f t="shared" si="0"/>
        <v>25</v>
      </c>
      <c r="E14" s="1">
        <f t="shared" si="0"/>
        <v>576</v>
      </c>
      <c r="F14" s="1">
        <f t="shared" si="1"/>
        <v>120</v>
      </c>
      <c r="G14" s="17" t="s">
        <v>27</v>
      </c>
      <c r="H14" s="20" t="s">
        <v>30</v>
      </c>
      <c r="I14" s="21"/>
      <c r="J14" s="21"/>
      <c r="K14" s="21"/>
      <c r="L14" s="21"/>
      <c r="M14" s="21"/>
      <c r="N14" s="19"/>
    </row>
    <row r="15" spans="1:14" x14ac:dyDescent="0.25">
      <c r="A15" s="4"/>
      <c r="B15" s="1">
        <v>6</v>
      </c>
      <c r="C15" s="1">
        <v>23</v>
      </c>
      <c r="D15" s="1">
        <f t="shared" si="0"/>
        <v>36</v>
      </c>
      <c r="E15" s="1">
        <f t="shared" si="0"/>
        <v>529</v>
      </c>
      <c r="F15" s="1">
        <f t="shared" si="1"/>
        <v>138</v>
      </c>
      <c r="G15" s="19"/>
      <c r="H15" s="21"/>
      <c r="I15" s="21"/>
      <c r="J15" s="21"/>
      <c r="K15" s="21"/>
      <c r="L15" s="21"/>
      <c r="M15" s="21"/>
      <c r="N15" s="19"/>
    </row>
    <row r="16" spans="1:14" x14ac:dyDescent="0.25">
      <c r="A16" s="4"/>
      <c r="B16" s="1">
        <v>6</v>
      </c>
      <c r="C16" s="1">
        <v>15</v>
      </c>
      <c r="D16" s="1">
        <f t="shared" si="0"/>
        <v>36</v>
      </c>
      <c r="E16" s="1">
        <f t="shared" si="0"/>
        <v>225</v>
      </c>
      <c r="F16" s="1">
        <f t="shared" si="1"/>
        <v>90</v>
      </c>
      <c r="G16" s="19"/>
      <c r="H16" s="21"/>
      <c r="I16" s="21"/>
      <c r="J16" s="21"/>
      <c r="K16" s="21"/>
      <c r="L16" s="21"/>
      <c r="M16" s="21"/>
      <c r="N16" s="19"/>
    </row>
    <row r="17" spans="1:14" x14ac:dyDescent="0.25">
      <c r="A17" s="4"/>
      <c r="B17" s="1">
        <v>7</v>
      </c>
      <c r="C17" s="1">
        <v>18</v>
      </c>
      <c r="D17" s="1">
        <f t="shared" si="0"/>
        <v>49</v>
      </c>
      <c r="E17" s="1">
        <f t="shared" si="0"/>
        <v>324</v>
      </c>
      <c r="F17" s="1">
        <f t="shared" si="1"/>
        <v>126</v>
      </c>
      <c r="G17" s="19"/>
      <c r="H17" s="21"/>
      <c r="I17" s="21"/>
      <c r="J17" s="21"/>
      <c r="K17" s="21"/>
      <c r="L17" s="21"/>
      <c r="M17" s="21"/>
      <c r="N17" s="19"/>
    </row>
    <row r="18" spans="1:14" x14ac:dyDescent="0.25">
      <c r="A18" s="4"/>
      <c r="B18" s="1">
        <v>8</v>
      </c>
      <c r="C18" s="1">
        <v>13</v>
      </c>
      <c r="D18" s="1">
        <f t="shared" si="0"/>
        <v>64</v>
      </c>
      <c r="E18" s="1">
        <f t="shared" si="0"/>
        <v>169</v>
      </c>
      <c r="F18" s="1">
        <f t="shared" si="1"/>
        <v>104</v>
      </c>
      <c r="G18" s="19"/>
      <c r="H18" s="21"/>
      <c r="I18" s="21"/>
      <c r="J18" s="21"/>
      <c r="K18" s="21"/>
      <c r="L18" s="21"/>
      <c r="M18" s="21"/>
      <c r="N18" s="19"/>
    </row>
    <row r="19" spans="1:14" x14ac:dyDescent="0.25">
      <c r="A19" s="15" t="s">
        <v>3</v>
      </c>
      <c r="B19" s="15">
        <f>SUM(B3:B18)</f>
        <v>63</v>
      </c>
      <c r="C19" s="15">
        <f>SUM(C3:C18)</f>
        <v>360</v>
      </c>
      <c r="D19" s="15">
        <f>SUM(D3:D18)</f>
        <v>313</v>
      </c>
      <c r="E19" s="15">
        <f>SUM(E3:E18)</f>
        <v>8524</v>
      </c>
      <c r="F19" s="15">
        <f>SUM(F3:F18)</f>
        <v>1279</v>
      </c>
      <c r="G19" s="19"/>
      <c r="H19" s="21"/>
      <c r="I19" s="21"/>
      <c r="J19" s="21"/>
      <c r="K19" s="21"/>
      <c r="L19" s="21"/>
      <c r="M19" s="21"/>
      <c r="N19" s="19"/>
    </row>
    <row r="20" spans="1:14" x14ac:dyDescent="0.25">
      <c r="A20" s="15" t="s">
        <v>9</v>
      </c>
      <c r="B20" s="15">
        <f>AVERAGE(B3:B18)</f>
        <v>3.9375</v>
      </c>
      <c r="C20" s="15">
        <f>AVERAGE(C3:C18)</f>
        <v>22.5</v>
      </c>
      <c r="D20" s="16"/>
      <c r="E20" s="16"/>
      <c r="F20" s="16"/>
      <c r="G20" s="19"/>
      <c r="H20" s="21"/>
      <c r="I20" s="21"/>
      <c r="J20" s="21"/>
      <c r="K20" s="21"/>
      <c r="L20" s="21"/>
      <c r="M20" s="21"/>
      <c r="N20" s="19"/>
    </row>
    <row r="21" spans="1:14" x14ac:dyDescent="0.25">
      <c r="A21" s="4"/>
      <c r="B21" s="4"/>
      <c r="C21" s="4"/>
      <c r="D21" s="3"/>
      <c r="E21" s="19"/>
      <c r="F21" s="19"/>
      <c r="G21" s="19"/>
      <c r="H21" s="21"/>
      <c r="I21" s="21"/>
      <c r="J21" s="21"/>
      <c r="K21" s="21"/>
      <c r="L21" s="21"/>
      <c r="M21" s="21"/>
      <c r="N21" s="19"/>
    </row>
    <row r="22" spans="1:14" x14ac:dyDescent="0.25">
      <c r="A22" s="7" t="s">
        <v>7</v>
      </c>
      <c r="B22" s="9">
        <f>(F19-B19*C19/A4)/(D19-B19^2/A4)</f>
        <v>-2.1328200192492783</v>
      </c>
      <c r="C22" s="4"/>
      <c r="D22" s="3"/>
      <c r="E22" s="19"/>
      <c r="F22" s="19"/>
      <c r="G22" s="19"/>
      <c r="H22" s="21"/>
      <c r="I22" s="21"/>
      <c r="J22" s="21"/>
      <c r="K22" s="21"/>
      <c r="L22" s="21"/>
      <c r="M22" s="21"/>
      <c r="N22" s="19"/>
    </row>
    <row r="23" spans="1:14" x14ac:dyDescent="0.25">
      <c r="A23" s="7" t="s">
        <v>0</v>
      </c>
      <c r="B23" s="9">
        <f>C20-B22*B20</f>
        <v>30.897978825794034</v>
      </c>
      <c r="C23" s="4"/>
      <c r="D23" s="3"/>
      <c r="E23" s="19"/>
      <c r="F23" s="19"/>
      <c r="G23" s="19"/>
      <c r="H23" s="21"/>
      <c r="I23" s="21"/>
      <c r="J23" s="21"/>
      <c r="K23" s="21"/>
      <c r="L23" s="21"/>
      <c r="M23" s="21"/>
      <c r="N23" s="19"/>
    </row>
    <row r="24" spans="1:14" x14ac:dyDescent="0.25">
      <c r="A24" s="7" t="s">
        <v>10</v>
      </c>
      <c r="B24" s="9">
        <f>(F19-B19*C19/A4)/SQRT((D19-(B19^2/A4))*(E19-(C19^2/A4)))</f>
        <v>-0.83467818432143914</v>
      </c>
      <c r="C24" s="4"/>
      <c r="D24" s="3"/>
      <c r="E24" s="19"/>
      <c r="F24" s="19"/>
      <c r="G24" s="19"/>
      <c r="H24" s="21"/>
      <c r="I24" s="21"/>
      <c r="J24" s="21"/>
      <c r="K24" s="21"/>
      <c r="L24" s="21"/>
      <c r="M24" s="21"/>
      <c r="N24" s="19"/>
    </row>
    <row r="25" spans="1:14" x14ac:dyDescent="0.25">
      <c r="A25" s="7" t="s">
        <v>11</v>
      </c>
      <c r="B25" s="9">
        <f>B24^2</f>
        <v>0.69668767138213439</v>
      </c>
      <c r="C25" s="4"/>
      <c r="D25" s="3"/>
      <c r="E25" s="19"/>
      <c r="F25" s="19"/>
      <c r="G25" s="19"/>
      <c r="H25" s="21"/>
      <c r="I25" s="21"/>
      <c r="J25" s="21"/>
      <c r="K25" s="21"/>
      <c r="L25" s="21"/>
      <c r="M25" s="21"/>
      <c r="N25" s="19"/>
    </row>
    <row r="26" spans="1:14" x14ac:dyDescent="0.25">
      <c r="A26" s="3"/>
      <c r="B26" s="3"/>
      <c r="C26" s="3"/>
      <c r="D26" s="3"/>
      <c r="E26" s="3"/>
      <c r="F26" s="3"/>
      <c r="G26" s="19"/>
      <c r="H26" s="21"/>
      <c r="I26" s="21"/>
      <c r="J26" s="21"/>
      <c r="K26" s="21"/>
      <c r="L26" s="21"/>
      <c r="M26" s="21"/>
      <c r="N26" s="19"/>
    </row>
    <row r="27" spans="1:14" x14ac:dyDescent="0.25">
      <c r="A27" s="3"/>
      <c r="B27" s="3"/>
      <c r="C27" s="3"/>
      <c r="D27" s="3"/>
      <c r="E27" s="3"/>
      <c r="F27" s="3"/>
      <c r="G27" s="19"/>
      <c r="H27" s="21"/>
      <c r="I27" s="21"/>
      <c r="J27" s="21"/>
      <c r="K27" s="21"/>
      <c r="L27" s="21"/>
      <c r="M27" s="21"/>
      <c r="N27" s="19"/>
    </row>
    <row r="28" spans="1:14" x14ac:dyDescent="0.25">
      <c r="A28" s="3"/>
      <c r="B28" s="3"/>
      <c r="C28" s="3"/>
      <c r="D28" s="3"/>
      <c r="E28" s="3"/>
      <c r="F28" s="3"/>
      <c r="G28" s="19"/>
      <c r="H28" s="21"/>
      <c r="I28" s="21"/>
      <c r="J28" s="21"/>
      <c r="K28" s="21"/>
      <c r="L28" s="21"/>
      <c r="M28" s="21"/>
      <c r="N28" s="19"/>
    </row>
  </sheetData>
  <mergeCells count="2">
    <mergeCell ref="A4:A5"/>
    <mergeCell ref="H14:M28"/>
  </mergeCells>
  <pageMargins left="0.511811024" right="0.511811024" top="0.78740157499999996" bottom="0.78740157499999996" header="0.31496062000000002" footer="0.31496062000000002"/>
  <pageSetup paperSize="9" orientation="landscape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01EDD-32B4-49B3-B646-62F9B6155C78}">
  <dimension ref="A1:N29"/>
  <sheetViews>
    <sheetView tabSelected="1" zoomScale="70" zoomScaleNormal="70" workbookViewId="0">
      <selection activeCell="C41" sqref="C41"/>
    </sheetView>
  </sheetViews>
  <sheetFormatPr defaultRowHeight="15" x14ac:dyDescent="0.25"/>
  <cols>
    <col min="2" max="2" width="12.7109375" customWidth="1"/>
    <col min="3" max="3" width="12.28515625" customWidth="1"/>
  </cols>
  <sheetData>
    <row r="1" spans="1:1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66.75" customHeight="1" x14ac:dyDescent="0.25">
      <c r="A2" s="27" t="s">
        <v>40</v>
      </c>
      <c r="B2" s="8" t="s">
        <v>31</v>
      </c>
      <c r="C2" s="8" t="s">
        <v>32</v>
      </c>
      <c r="D2" s="8" t="s">
        <v>4</v>
      </c>
      <c r="E2" s="8" t="s">
        <v>5</v>
      </c>
      <c r="F2" s="8" t="s">
        <v>6</v>
      </c>
      <c r="G2" s="4"/>
      <c r="H2" s="4"/>
      <c r="I2" s="4"/>
      <c r="J2" s="4"/>
      <c r="K2" s="4"/>
      <c r="L2" s="4"/>
      <c r="M2" s="4"/>
      <c r="N2" s="4"/>
    </row>
    <row r="3" spans="1:14" x14ac:dyDescent="0.25">
      <c r="A3" s="8" t="s">
        <v>8</v>
      </c>
      <c r="B3" s="22">
        <v>11</v>
      </c>
      <c r="C3" s="22">
        <v>8.3000000000000007</v>
      </c>
      <c r="D3" s="1">
        <f>B3*B3</f>
        <v>121</v>
      </c>
      <c r="E3" s="1">
        <f>C3*C3</f>
        <v>68.890000000000015</v>
      </c>
      <c r="F3" s="1">
        <f>B3*C3</f>
        <v>91.300000000000011</v>
      </c>
      <c r="G3" s="4"/>
      <c r="H3" s="4"/>
      <c r="I3" s="4"/>
      <c r="J3" s="4"/>
      <c r="K3" s="4"/>
      <c r="L3" s="4"/>
      <c r="M3" s="4"/>
      <c r="N3" s="4"/>
    </row>
    <row r="4" spans="1:14" x14ac:dyDescent="0.25">
      <c r="A4" s="10">
        <f>COUNT(B3:B12)</f>
        <v>10</v>
      </c>
      <c r="B4" s="22">
        <v>18.2</v>
      </c>
      <c r="C4" s="22">
        <v>13.7</v>
      </c>
      <c r="D4" s="1">
        <f t="shared" ref="D4:E22" si="0">B4*B4</f>
        <v>331.23999999999995</v>
      </c>
      <c r="E4" s="1">
        <f t="shared" si="0"/>
        <v>187.68999999999997</v>
      </c>
      <c r="F4" s="1">
        <f t="shared" ref="F4:F22" si="1">B4*C4</f>
        <v>249.33999999999997</v>
      </c>
      <c r="G4" s="4"/>
      <c r="H4" s="4"/>
      <c r="I4" s="4"/>
      <c r="J4" s="4"/>
      <c r="K4" s="4"/>
      <c r="L4" s="4"/>
      <c r="M4" s="4"/>
      <c r="N4" s="4"/>
    </row>
    <row r="5" spans="1:14" x14ac:dyDescent="0.25">
      <c r="A5" s="10"/>
      <c r="B5" s="22">
        <v>9.1</v>
      </c>
      <c r="C5" s="22">
        <v>7.4</v>
      </c>
      <c r="D5" s="1">
        <f t="shared" si="0"/>
        <v>82.809999999999988</v>
      </c>
      <c r="E5" s="1">
        <f t="shared" si="0"/>
        <v>54.760000000000005</v>
      </c>
      <c r="F5" s="1">
        <f t="shared" si="1"/>
        <v>67.34</v>
      </c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22">
        <v>19.8</v>
      </c>
      <c r="C6" s="22">
        <v>13.3</v>
      </c>
      <c r="D6" s="1">
        <f t="shared" si="0"/>
        <v>392.04</v>
      </c>
      <c r="E6" s="1">
        <f t="shared" si="0"/>
        <v>176.89000000000001</v>
      </c>
      <c r="F6" s="1">
        <f t="shared" si="1"/>
        <v>263.34000000000003</v>
      </c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22">
        <v>16.3</v>
      </c>
      <c r="C7" s="22">
        <v>12.2</v>
      </c>
      <c r="D7" s="1">
        <f t="shared" si="0"/>
        <v>265.69</v>
      </c>
      <c r="E7" s="1">
        <f t="shared" si="0"/>
        <v>148.83999999999997</v>
      </c>
      <c r="F7" s="1">
        <f t="shared" si="1"/>
        <v>198.85999999999999</v>
      </c>
      <c r="G7" s="3"/>
      <c r="H7" s="3"/>
      <c r="I7" s="3"/>
      <c r="J7" s="3"/>
      <c r="K7" s="3"/>
      <c r="L7" s="3"/>
      <c r="M7" s="3"/>
      <c r="N7" s="3"/>
    </row>
    <row r="8" spans="1:14" x14ac:dyDescent="0.25">
      <c r="A8" s="4"/>
      <c r="B8" s="22">
        <v>19</v>
      </c>
      <c r="C8" s="22">
        <v>13.4</v>
      </c>
      <c r="D8" s="1">
        <f t="shared" si="0"/>
        <v>361</v>
      </c>
      <c r="E8" s="1">
        <f t="shared" si="0"/>
        <v>179.56</v>
      </c>
      <c r="F8" s="1">
        <f t="shared" si="1"/>
        <v>254.6</v>
      </c>
      <c r="G8" s="3"/>
      <c r="H8" s="3"/>
      <c r="I8" s="3"/>
      <c r="J8" s="3"/>
      <c r="K8" s="3"/>
      <c r="L8" s="3"/>
      <c r="M8" s="3"/>
      <c r="N8" s="3"/>
    </row>
    <row r="9" spans="1:14" x14ac:dyDescent="0.25">
      <c r="A9" s="4"/>
      <c r="B9" s="22">
        <v>20.100000000000001</v>
      </c>
      <c r="C9" s="22">
        <v>13.8</v>
      </c>
      <c r="D9" s="1">
        <f t="shared" si="0"/>
        <v>404.01000000000005</v>
      </c>
      <c r="E9" s="1">
        <f t="shared" si="0"/>
        <v>190.44000000000003</v>
      </c>
      <c r="F9" s="1">
        <f t="shared" si="1"/>
        <v>277.38000000000005</v>
      </c>
      <c r="G9" s="3"/>
      <c r="H9" s="3"/>
      <c r="I9" s="3"/>
      <c r="J9" s="3"/>
      <c r="K9" s="3"/>
      <c r="L9" s="3"/>
      <c r="M9" s="3"/>
      <c r="N9" s="3"/>
    </row>
    <row r="10" spans="1:14" x14ac:dyDescent="0.25">
      <c r="A10" s="4"/>
      <c r="B10" s="22">
        <v>10.7</v>
      </c>
      <c r="C10" s="22">
        <v>7.2</v>
      </c>
      <c r="D10" s="1">
        <f t="shared" si="0"/>
        <v>114.48999999999998</v>
      </c>
      <c r="E10" s="1">
        <f t="shared" si="0"/>
        <v>51.84</v>
      </c>
      <c r="F10" s="1">
        <f t="shared" si="1"/>
        <v>77.039999999999992</v>
      </c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4"/>
      <c r="B11" s="22">
        <v>13</v>
      </c>
      <c r="C11" s="22">
        <v>10.6</v>
      </c>
      <c r="D11" s="1">
        <f t="shared" si="0"/>
        <v>169</v>
      </c>
      <c r="E11" s="1">
        <f t="shared" si="0"/>
        <v>112.36</v>
      </c>
      <c r="F11" s="1">
        <f t="shared" si="1"/>
        <v>137.79999999999998</v>
      </c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4"/>
      <c r="B12" s="22">
        <v>14.6</v>
      </c>
      <c r="C12" s="22">
        <v>10.9</v>
      </c>
      <c r="D12" s="1">
        <f t="shared" si="0"/>
        <v>213.16</v>
      </c>
      <c r="E12" s="1">
        <f t="shared" si="0"/>
        <v>118.81</v>
      </c>
      <c r="F12" s="1">
        <f t="shared" si="1"/>
        <v>159.14000000000001</v>
      </c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15" t="s">
        <v>3</v>
      </c>
      <c r="B13" s="15">
        <f>SUM(B3:B12)</f>
        <v>151.79999999999998</v>
      </c>
      <c r="C13" s="15">
        <f>SUM(C3:C12)</f>
        <v>110.80000000000001</v>
      </c>
      <c r="D13" s="15">
        <f>SUM(D3:D12)</f>
        <v>2454.4399999999996</v>
      </c>
      <c r="E13" s="15">
        <f>SUM(E3:E12)</f>
        <v>1290.0799999999997</v>
      </c>
      <c r="F13" s="15">
        <f>SUM(F3:F12)</f>
        <v>1776.14</v>
      </c>
      <c r="G13" s="19"/>
      <c r="H13" s="19"/>
      <c r="I13" s="19"/>
      <c r="J13" s="19"/>
      <c r="K13" s="19"/>
      <c r="L13" s="19"/>
      <c r="M13" s="19"/>
      <c r="N13" s="19"/>
    </row>
    <row r="14" spans="1:14" x14ac:dyDescent="0.25">
      <c r="A14" s="15" t="s">
        <v>9</v>
      </c>
      <c r="B14" s="15">
        <f>AVERAGE(B3:B12)</f>
        <v>15.179999999999998</v>
      </c>
      <c r="C14" s="15">
        <f>AVERAGE(C3:C12)</f>
        <v>11.080000000000002</v>
      </c>
      <c r="D14" s="16"/>
      <c r="E14" s="16"/>
      <c r="F14" s="16"/>
      <c r="G14" s="17"/>
      <c r="H14" s="23"/>
      <c r="I14" s="24"/>
      <c r="J14" s="24"/>
      <c r="K14" s="24"/>
      <c r="L14" s="24"/>
      <c r="M14" s="24"/>
      <c r="N14" s="19"/>
    </row>
    <row r="15" spans="1:14" x14ac:dyDescent="0.25">
      <c r="A15" s="4"/>
      <c r="B15" s="4"/>
      <c r="C15" s="4"/>
      <c r="D15" s="3"/>
      <c r="E15" s="19"/>
      <c r="F15" s="17" t="s">
        <v>12</v>
      </c>
      <c r="G15" s="20" t="s">
        <v>33</v>
      </c>
      <c r="H15" s="21"/>
      <c r="I15" s="21"/>
      <c r="J15" s="21"/>
      <c r="K15" s="21"/>
      <c r="L15" s="21"/>
      <c r="M15" s="21"/>
      <c r="N15" s="19"/>
    </row>
    <row r="16" spans="1:14" x14ac:dyDescent="0.25">
      <c r="A16" s="7" t="s">
        <v>7</v>
      </c>
      <c r="B16" s="9">
        <f>(F13-B13*C13/A4)/(D13-B13^2/A4)</f>
        <v>0.62748807588798095</v>
      </c>
      <c r="C16" s="4"/>
      <c r="D16" s="3"/>
      <c r="E16" s="19"/>
      <c r="F16" s="19"/>
      <c r="G16" s="21"/>
      <c r="H16" s="21"/>
      <c r="I16" s="21"/>
      <c r="J16" s="21"/>
      <c r="K16" s="21"/>
      <c r="L16" s="21"/>
      <c r="M16" s="21"/>
      <c r="N16" s="19"/>
    </row>
    <row r="17" spans="1:14" x14ac:dyDescent="0.25">
      <c r="A17" s="7" t="s">
        <v>0</v>
      </c>
      <c r="B17" s="9">
        <f>C14-B16*B14</f>
        <v>1.5547310080204522</v>
      </c>
      <c r="C17" s="4"/>
      <c r="D17" s="3"/>
      <c r="E17" s="19"/>
      <c r="F17" s="19"/>
      <c r="G17" s="21"/>
      <c r="H17" s="21"/>
      <c r="I17" s="21"/>
      <c r="J17" s="21"/>
      <c r="K17" s="21"/>
      <c r="L17" s="21"/>
      <c r="M17" s="21"/>
      <c r="N17" s="19"/>
    </row>
    <row r="18" spans="1:14" x14ac:dyDescent="0.25">
      <c r="A18" s="7" t="s">
        <v>10</v>
      </c>
      <c r="B18" s="9">
        <f>(F13-B13*C13/A4)/SQRT((D13-(B13^2/A4))*(E13-(C13^2/A4)))</f>
        <v>0.97313031674791217</v>
      </c>
      <c r="C18" s="4"/>
      <c r="D18" s="3"/>
      <c r="E18" s="19"/>
      <c r="F18" s="19"/>
      <c r="G18" s="21"/>
      <c r="H18" s="21"/>
      <c r="I18" s="21"/>
      <c r="J18" s="21"/>
      <c r="K18" s="21"/>
      <c r="L18" s="21"/>
      <c r="M18" s="21"/>
      <c r="N18" s="19"/>
    </row>
    <row r="19" spans="1:14" x14ac:dyDescent="0.25">
      <c r="A19" s="7" t="s">
        <v>11</v>
      </c>
      <c r="B19" s="9">
        <f>B18^2</f>
        <v>0.94698261337389189</v>
      </c>
      <c r="C19" s="4"/>
      <c r="D19" s="3"/>
      <c r="E19" s="19"/>
      <c r="F19" s="19"/>
      <c r="G19" s="21"/>
      <c r="H19" s="21"/>
      <c r="I19" s="21"/>
      <c r="J19" s="21"/>
      <c r="K19" s="21"/>
      <c r="L19" s="21"/>
      <c r="M19" s="21"/>
      <c r="N19" s="19"/>
    </row>
    <row r="20" spans="1:14" x14ac:dyDescent="0.25">
      <c r="A20" s="3"/>
      <c r="B20" s="3"/>
      <c r="C20" s="3"/>
      <c r="D20" s="3"/>
      <c r="E20" s="3"/>
      <c r="F20" s="3"/>
      <c r="G20" s="21"/>
      <c r="H20" s="21"/>
      <c r="I20" s="21"/>
      <c r="J20" s="21"/>
      <c r="K20" s="21"/>
      <c r="L20" s="21"/>
      <c r="M20" s="21"/>
      <c r="N20" s="19"/>
    </row>
    <row r="21" spans="1:14" x14ac:dyDescent="0.25">
      <c r="A21" s="3"/>
      <c r="B21" s="3"/>
      <c r="C21" s="3"/>
      <c r="D21" s="3"/>
      <c r="E21" s="3"/>
      <c r="F21" s="3"/>
      <c r="G21" s="21"/>
      <c r="H21" s="21"/>
      <c r="I21" s="21"/>
      <c r="J21" s="21"/>
      <c r="K21" s="21"/>
      <c r="L21" s="21"/>
      <c r="M21" s="21"/>
      <c r="N21" s="19"/>
    </row>
    <row r="22" spans="1:14" x14ac:dyDescent="0.25">
      <c r="A22" s="3"/>
      <c r="B22" s="3"/>
      <c r="C22" s="3"/>
      <c r="D22" s="3"/>
      <c r="E22" s="3"/>
      <c r="F22" s="17" t="s">
        <v>13</v>
      </c>
      <c r="G22" s="20" t="s">
        <v>34</v>
      </c>
      <c r="H22" s="20"/>
      <c r="I22" s="20"/>
      <c r="J22" s="20"/>
      <c r="K22" s="20"/>
      <c r="L22" s="20"/>
      <c r="M22" s="20"/>
      <c r="N22" s="19"/>
    </row>
    <row r="23" spans="1:14" x14ac:dyDescent="0.25">
      <c r="A23" s="3"/>
      <c r="B23" s="3"/>
      <c r="C23" s="3"/>
      <c r="D23" s="3"/>
      <c r="E23" s="3"/>
      <c r="F23" s="3"/>
      <c r="G23" s="20"/>
      <c r="H23" s="20"/>
      <c r="I23" s="20"/>
      <c r="J23" s="20"/>
      <c r="K23" s="20"/>
      <c r="L23" s="20"/>
      <c r="M23" s="20"/>
      <c r="N23" s="19"/>
    </row>
    <row r="24" spans="1:14" x14ac:dyDescent="0.25">
      <c r="A24" s="3"/>
      <c r="B24" s="3"/>
      <c r="C24" s="3"/>
      <c r="D24" s="3"/>
      <c r="E24" s="3"/>
      <c r="F24" s="3"/>
      <c r="G24" s="20"/>
      <c r="H24" s="20"/>
      <c r="I24" s="20"/>
      <c r="J24" s="20"/>
      <c r="K24" s="20"/>
      <c r="L24" s="20"/>
      <c r="M24" s="20"/>
      <c r="N24" s="19"/>
    </row>
    <row r="25" spans="1:14" ht="18" customHeight="1" x14ac:dyDescent="0.25">
      <c r="A25" s="3"/>
      <c r="B25" s="3"/>
      <c r="C25" s="3"/>
      <c r="D25" s="3"/>
      <c r="E25" s="3"/>
      <c r="F25" s="17" t="s">
        <v>14</v>
      </c>
      <c r="G25" s="25">
        <f>B17+B16*20</f>
        <v>14.104492525780071</v>
      </c>
      <c r="H25" s="26" t="s">
        <v>36</v>
      </c>
      <c r="I25" s="26"/>
      <c r="J25" s="26"/>
      <c r="K25" s="26"/>
      <c r="L25" s="26"/>
      <c r="M25" s="23"/>
      <c r="N25" s="19"/>
    </row>
    <row r="26" spans="1:14" ht="15" customHeight="1" x14ac:dyDescent="0.25">
      <c r="A26" s="3"/>
      <c r="B26" s="3"/>
      <c r="C26" s="3"/>
      <c r="D26" s="3"/>
      <c r="E26" s="3"/>
      <c r="F26" s="3"/>
      <c r="G26" s="20" t="s">
        <v>35</v>
      </c>
      <c r="H26" s="20"/>
      <c r="I26" s="20"/>
      <c r="J26" s="20"/>
      <c r="K26" s="20"/>
      <c r="L26" s="20"/>
      <c r="M26" s="20"/>
      <c r="N26" s="19"/>
    </row>
    <row r="27" spans="1:14" x14ac:dyDescent="0.25">
      <c r="A27" s="3"/>
      <c r="B27" s="3"/>
      <c r="C27" s="3"/>
      <c r="D27" s="3"/>
      <c r="E27" s="3"/>
      <c r="F27" s="3"/>
      <c r="G27" s="20"/>
      <c r="H27" s="20"/>
      <c r="I27" s="20"/>
      <c r="J27" s="20"/>
      <c r="K27" s="20"/>
      <c r="L27" s="20"/>
      <c r="M27" s="20"/>
      <c r="N27" s="19"/>
    </row>
    <row r="28" spans="1:14" x14ac:dyDescent="0.25">
      <c r="A28" s="3"/>
      <c r="B28" s="3"/>
      <c r="C28" s="3"/>
      <c r="D28" s="3"/>
      <c r="E28" s="3"/>
      <c r="F28" s="3"/>
      <c r="G28" s="20"/>
      <c r="H28" s="20"/>
      <c r="I28" s="20"/>
      <c r="J28" s="20"/>
      <c r="K28" s="20"/>
      <c r="L28" s="20"/>
      <c r="M28" s="20"/>
      <c r="N28" s="19"/>
    </row>
    <row r="29" spans="1:14" x14ac:dyDescent="0.25">
      <c r="A29" s="3"/>
      <c r="B29" s="3"/>
      <c r="C29" s="3"/>
      <c r="D29" s="3"/>
      <c r="E29" s="3"/>
      <c r="F29" s="3"/>
      <c r="G29" s="20"/>
      <c r="H29" s="20"/>
      <c r="I29" s="20"/>
      <c r="J29" s="20"/>
      <c r="K29" s="20"/>
      <c r="L29" s="20"/>
      <c r="M29" s="20"/>
      <c r="N29" s="19"/>
    </row>
  </sheetData>
  <mergeCells count="4">
    <mergeCell ref="A4:A5"/>
    <mergeCell ref="G15:M21"/>
    <mergeCell ref="G22:M24"/>
    <mergeCell ref="G26:M29"/>
  </mergeCells>
  <pageMargins left="0.511811024" right="0.511811024" top="0.78740157499999996" bottom="0.78740157499999996" header="0.31496062000000002" footer="0.31496062000000002"/>
  <pageSetup paperSize="9" orientation="landscape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Santana</dc:creator>
  <cp:lastModifiedBy>Pedro Santana</cp:lastModifiedBy>
  <cp:lastPrinted>2022-03-28T20:59:59Z</cp:lastPrinted>
  <dcterms:created xsi:type="dcterms:W3CDTF">2022-03-28T17:20:43Z</dcterms:created>
  <dcterms:modified xsi:type="dcterms:W3CDTF">2022-03-28T21:48:59Z</dcterms:modified>
</cp:coreProperties>
</file>