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556" activeTab="2"/>
  </bookViews>
  <sheets>
    <sheet name="Backlog" sheetId="1" r:id="rId1"/>
    <sheet name="Sprint1" sheetId="2" r:id="rId2"/>
    <sheet name="Sprint2" sheetId="3" r:id="rId3"/>
  </sheets>
  <calcPr calcId="162913"/>
</workbook>
</file>

<file path=xl/calcChain.xml><?xml version="1.0" encoding="utf-8"?>
<calcChain xmlns="http://schemas.openxmlformats.org/spreadsheetml/2006/main">
  <c r="E37" i="3" l="1"/>
  <c r="C37" i="3"/>
  <c r="D37" i="3" s="1"/>
  <c r="C36" i="3"/>
  <c r="D36" i="3" s="1"/>
  <c r="E36" i="3" s="1"/>
  <c r="F36" i="3" s="1"/>
  <c r="G36" i="3" s="1"/>
  <c r="H36" i="3" s="1"/>
  <c r="I36" i="3" s="1"/>
  <c r="J36" i="3" s="1"/>
  <c r="F37" i="3" l="1"/>
  <c r="G37" i="3"/>
  <c r="H37" i="3"/>
  <c r="J37" i="3"/>
  <c r="I37" i="3"/>
  <c r="C13" i="3"/>
  <c r="J12" i="2"/>
  <c r="I12" i="2"/>
  <c r="H12" i="2"/>
  <c r="G12" i="2"/>
  <c r="F12" i="2"/>
  <c r="E12" i="2"/>
  <c r="D12" i="2"/>
  <c r="D13" i="3" l="1"/>
  <c r="E13" i="3" s="1"/>
  <c r="F13" i="3" s="1"/>
  <c r="G13" i="3" s="1"/>
  <c r="H13" i="3" s="1"/>
  <c r="I13" i="3" s="1"/>
  <c r="J13" i="3" s="1"/>
  <c r="C14" i="3"/>
  <c r="C12" i="2"/>
  <c r="C11" i="2"/>
  <c r="D11" i="2" s="1"/>
  <c r="E11" i="2" s="1"/>
  <c r="F11" i="2" s="1"/>
  <c r="G11" i="2" s="1"/>
  <c r="H11" i="2" s="1"/>
  <c r="I11" i="2" s="1"/>
  <c r="H14" i="3" l="1"/>
  <c r="F14" i="3"/>
  <c r="D14" i="3"/>
  <c r="G14" i="3"/>
  <c r="E14" i="3"/>
  <c r="J14" i="3"/>
  <c r="I14" i="3"/>
</calcChain>
</file>

<file path=xl/sharedStrings.xml><?xml version="1.0" encoding="utf-8"?>
<sst xmlns="http://schemas.openxmlformats.org/spreadsheetml/2006/main" count="281" uniqueCount="130">
  <si>
    <t>Story ID</t>
  </si>
  <si>
    <t>As a/an</t>
  </si>
  <si>
    <t>Story</t>
  </si>
  <si>
    <t>priority</t>
  </si>
  <si>
    <t>addad in sprint</t>
  </si>
  <si>
    <t>story point</t>
  </si>
  <si>
    <t>Quanlity Assurance Manager</t>
  </si>
  <si>
    <t>I want to See the list of Most Popular ideas</t>
  </si>
  <si>
    <t>must have</t>
  </si>
  <si>
    <t xml:space="preserve">Sprint 1 </t>
  </si>
  <si>
    <t>Technical</t>
  </si>
  <si>
    <t>I want to See the list of Most Viewed ideas</t>
  </si>
  <si>
    <t>Back-end</t>
  </si>
  <si>
    <t>.NET core</t>
  </si>
  <si>
    <t>I want to See the list of Most Lastest Ideas</t>
  </si>
  <si>
    <t>Sprint 1</t>
  </si>
  <si>
    <t>Front-end</t>
  </si>
  <si>
    <t>Html ,css , javascript, boostrap</t>
  </si>
  <si>
    <t xml:space="preserve"> I want to CRUD categories</t>
  </si>
  <si>
    <t>Database</t>
  </si>
  <si>
    <t>SQL server</t>
  </si>
  <si>
    <t xml:space="preserve">I want to View dashboard such as number of ideas per dep/year </t>
  </si>
  <si>
    <t xml:space="preserve">Sprint 2 </t>
  </si>
  <si>
    <t>Server</t>
  </si>
  <si>
    <t>Azure cloud</t>
  </si>
  <si>
    <t>I want to View dashboard such as number of contributor per dep</t>
  </si>
  <si>
    <t>Sprint 2</t>
  </si>
  <si>
    <t>I want to Download all idea data after the final closure date in CSV file</t>
  </si>
  <si>
    <t>should have</t>
  </si>
  <si>
    <t>Sprint 3</t>
  </si>
  <si>
    <t>Role</t>
  </si>
  <si>
    <t>Task</t>
  </si>
  <si>
    <t>Member</t>
  </si>
  <si>
    <t>I want to Download all uploaded documents in ZIP fomat</t>
  </si>
  <si>
    <t>Product owner</t>
  </si>
  <si>
    <t>Evaluate requirement, make a plan</t>
  </si>
  <si>
    <t>Tuan Anh</t>
  </si>
  <si>
    <t xml:space="preserve">Quanlity Assurence Coordinator </t>
  </si>
  <si>
    <t xml:space="preserve"> I want to Receive email notifications for new submissions from staff</t>
  </si>
  <si>
    <t>Interface design</t>
  </si>
  <si>
    <t xml:space="preserve">Design Interface </t>
  </si>
  <si>
    <t>Quoc Thai, Dang Khoa</t>
  </si>
  <si>
    <t xml:space="preserve"> I want to See the lists of Most Popular Ideas </t>
  </si>
  <si>
    <t>Tester</t>
  </si>
  <si>
    <t>Test</t>
  </si>
  <si>
    <t>Vu Thai, Tuan Anh</t>
  </si>
  <si>
    <t xml:space="preserve">I want to see the lists of Most Viewed Ideas </t>
  </si>
  <si>
    <t>Scrum master</t>
  </si>
  <si>
    <t>Track project progress, Division of work.</t>
  </si>
  <si>
    <t>Lecturer Ban</t>
  </si>
  <si>
    <t xml:space="preserve">I want to See the list of Lastest Ideas </t>
  </si>
  <si>
    <t>Developer</t>
  </si>
  <si>
    <t>I want to See the list of Lastest  Comments</t>
  </si>
  <si>
    <t>Staff</t>
  </si>
  <si>
    <t>I want to Submit(upload) documents</t>
  </si>
  <si>
    <t>I want to Must agree to Terms and Conditions before they can submit documents</t>
  </si>
  <si>
    <t>Link Github</t>
  </si>
  <si>
    <t>https://github.com/PeLaiahT/WebEnterprise</t>
  </si>
  <si>
    <t>I want to Can see all submitted ideas (not only their own ideas)</t>
  </si>
  <si>
    <t>I want to Can read comment for any other ideas</t>
  </si>
  <si>
    <t>I want to Can give comment for any other ideas until the final closure date</t>
  </si>
  <si>
    <t>I want to Can give Thumbs Up (Like) or Thumbs Down (Dislike) for any idea</t>
  </si>
  <si>
    <t>I want to Receive email notification when their ideas got new comment</t>
  </si>
  <si>
    <t xml:space="preserve">I want to See the lists of Most Viewed Ideas </t>
  </si>
  <si>
    <t>Admin</t>
  </si>
  <si>
    <t>I want to Create new accounts Staff</t>
  </si>
  <si>
    <t>Must have</t>
  </si>
  <si>
    <t>I want to Create new accounts QA manager</t>
  </si>
  <si>
    <t>I want to Create new accounts QA coordinator</t>
  </si>
  <si>
    <t xml:space="preserve">I want to Set  first closure date 
</t>
  </si>
  <si>
    <t>Set final closure date</t>
  </si>
  <si>
    <t xml:space="preserve">I want to Edit first closure date </t>
  </si>
  <si>
    <t>I want to Edit final closure date</t>
  </si>
  <si>
    <t>I want to Maintain system data: first closure date</t>
  </si>
  <si>
    <t>I want to Maintain system data: final closure date</t>
  </si>
  <si>
    <t>I want to See the lists of Most Popular Ideas</t>
  </si>
  <si>
    <t>Should have</t>
  </si>
  <si>
    <t>I want to See the lists of Most Viewed Ideas</t>
  </si>
  <si>
    <t>Task Name</t>
  </si>
  <si>
    <t>Estimate Time</t>
  </si>
  <si>
    <t>Day1</t>
  </si>
  <si>
    <t>Day2</t>
  </si>
  <si>
    <t>Day3</t>
  </si>
  <si>
    <t>Day 4</t>
  </si>
  <si>
    <t>Day 5</t>
  </si>
  <si>
    <t>Day 6</t>
  </si>
  <si>
    <t>Status</t>
  </si>
  <si>
    <t>CRUD Idea</t>
  </si>
  <si>
    <t>Finish</t>
  </si>
  <si>
    <t>CRUD Category</t>
  </si>
  <si>
    <t>Submit(upload) documents</t>
  </si>
  <si>
    <t>Create interface idea</t>
  </si>
  <si>
    <t>Khoa, Quoc Thai</t>
  </si>
  <si>
    <t>Create interface category</t>
  </si>
  <si>
    <t>Create + Design DB</t>
  </si>
  <si>
    <t>Code CRUD accounts (QA manager, QA coordinator, Staff)</t>
  </si>
  <si>
    <t>Interface CRUD accounts</t>
  </si>
  <si>
    <t>Download documment</t>
  </si>
  <si>
    <t>Not Finish</t>
  </si>
  <si>
    <t>Daily Progress</t>
  </si>
  <si>
    <t>Ideal Progress</t>
  </si>
  <si>
    <t>Create Department</t>
  </si>
  <si>
    <t>Vu Thai , Tuan Anh</t>
  </si>
  <si>
    <t>Fix Upload File,Document</t>
  </si>
  <si>
    <t>Vũ Thai , Tuan Anh</t>
  </si>
  <si>
    <t>Download Document</t>
  </si>
  <si>
    <t>Add Image for User</t>
  </si>
  <si>
    <t>Fix Idea Controller</t>
  </si>
  <si>
    <t>Add Like Function</t>
  </si>
  <si>
    <t>Fix interface</t>
  </si>
  <si>
    <t>Add interface department(CRUD)</t>
  </si>
  <si>
    <t>Add form login, logout</t>
  </si>
  <si>
    <t>Day 7</t>
  </si>
  <si>
    <t>Remaining effort</t>
  </si>
  <si>
    <t>Ideal trend</t>
  </si>
  <si>
    <t>Code login</t>
  </si>
  <si>
    <t>Members</t>
  </si>
  <si>
    <t>Code Download File</t>
  </si>
  <si>
    <t>Code Comment</t>
  </si>
  <si>
    <t>Vu Thai</t>
  </si>
  <si>
    <t>Code Like &amp;&amp; DisLike</t>
  </si>
  <si>
    <t>Set ClousureDate</t>
  </si>
  <si>
    <t>Edit ClousureDate , FirstDate , LastDate</t>
  </si>
  <si>
    <t>Interface Of Coment</t>
  </si>
  <si>
    <t>Dang Khoa , Quoc Thai</t>
  </si>
  <si>
    <t>Interface Of Detail Coment</t>
  </si>
  <si>
    <t>Interface of Set ClosureDate</t>
  </si>
  <si>
    <t>Interface of Edit ClosureDate</t>
  </si>
  <si>
    <t>Daily Process</t>
  </si>
  <si>
    <t>Ideal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</si>
</sst>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1"/>
      <color rgb="FF0000FF"/>
      <name val="&quot;Segoe UI Historic&quot;"/>
    </font>
    <font>
      <sz val="10"/>
      <color rgb="FF000000"/>
      <name val="Arial"/>
      <family val="2"/>
      <scheme val="minor"/>
    </font>
    <font>
      <sz val="11"/>
      <color rgb="FF202124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2"/>
      <name val="Arial"/>
      <family val="2"/>
    </font>
    <font>
      <sz val="11"/>
      <color theme="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7" borderId="1" xfId="0" applyFont="1" applyFill="1" applyBorder="1" applyAlignment="1"/>
    <xf numFmtId="0" fontId="4" fillId="3" borderId="1" xfId="0" applyFont="1" applyFill="1" applyBorder="1" applyAlignment="1"/>
    <xf numFmtId="0" fontId="1" fillId="7" borderId="1" xfId="0" applyFont="1" applyFill="1" applyBorder="1"/>
    <xf numFmtId="0" fontId="5" fillId="4" borderId="1" xfId="0" applyFont="1" applyFill="1" applyBorder="1" applyAlignment="1"/>
    <xf numFmtId="0" fontId="0" fillId="8" borderId="1" xfId="0" applyFont="1" applyFill="1" applyBorder="1" applyAlignment="1"/>
    <xf numFmtId="0" fontId="1" fillId="8" borderId="1" xfId="0" applyFont="1" applyFill="1" applyBorder="1" applyAlignment="1"/>
    <xf numFmtId="0" fontId="0" fillId="0" borderId="1" xfId="0" applyFont="1" applyBorder="1" applyAlignment="1"/>
    <xf numFmtId="0" fontId="1" fillId="5" borderId="0" xfId="0" applyFont="1" applyFill="1"/>
    <xf numFmtId="0" fontId="1" fillId="0" borderId="1" xfId="0" applyFont="1" applyBorder="1"/>
    <xf numFmtId="0" fontId="3" fillId="9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0" xfId="0" applyFont="1" applyFill="1" applyAlignment="1"/>
    <xf numFmtId="0" fontId="1" fillId="5" borderId="0" xfId="0" applyFont="1" applyFill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7" fillId="0" borderId="0" xfId="0" applyFont="1" applyAlignment="1"/>
    <xf numFmtId="0" fontId="6" fillId="5" borderId="1" xfId="0" applyFont="1" applyFill="1" applyBorder="1" applyAlignment="1"/>
    <xf numFmtId="14" fontId="0" fillId="0" borderId="0" xfId="0" applyNumberFormat="1" applyFont="1" applyAlignment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8" fillId="11" borderId="0" xfId="0" applyFont="1" applyFill="1" applyBorder="1"/>
    <xf numFmtId="0" fontId="8" fillId="11" borderId="0" xfId="0" applyFont="1" applyFill="1" applyBorder="1" applyAlignment="1"/>
    <xf numFmtId="0" fontId="9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right"/>
    </xf>
    <xf numFmtId="0" fontId="10" fillId="10" borderId="0" xfId="0" applyFont="1" applyFill="1" applyBorder="1" applyAlignment="1"/>
    <xf numFmtId="0" fontId="1" fillId="5" borderId="2" xfId="0" applyFont="1" applyFill="1" applyBorder="1" applyAlignment="1"/>
    <xf numFmtId="0" fontId="1" fillId="5" borderId="2" xfId="0" applyFont="1" applyFill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right"/>
    </xf>
    <xf numFmtId="0" fontId="7" fillId="0" borderId="2" xfId="0" applyFont="1" applyBorder="1" applyAlignment="1"/>
    <xf numFmtId="0" fontId="6" fillId="5" borderId="2" xfId="0" applyFont="1" applyFill="1" applyBorder="1" applyAlignment="1"/>
    <xf numFmtId="0" fontId="0" fillId="0" borderId="0" xfId="0" applyFont="1" applyBorder="1" applyAlignment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Sprint1!$C$11:$J$11</c:f>
              <c:numCache>
                <c:formatCode>General</c:formatCode>
                <c:ptCount val="8"/>
                <c:pt idx="0">
                  <c:v>37</c:v>
                </c:pt>
                <c:pt idx="1">
                  <c:v>23</c:v>
                </c:pt>
                <c:pt idx="2">
                  <c:v>12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6CD-8675-91D84B9771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Sprint1!$C$12:$J$12</c:f>
              <c:numCache>
                <c:formatCode>General</c:formatCode>
                <c:ptCount val="8"/>
                <c:pt idx="0">
                  <c:v>37</c:v>
                </c:pt>
                <c:pt idx="1">
                  <c:v>31.714285714285715</c:v>
                </c:pt>
                <c:pt idx="2">
                  <c:v>26.428571428571431</c:v>
                </c:pt>
                <c:pt idx="3">
                  <c:v>21.142857142857142</c:v>
                </c:pt>
                <c:pt idx="4">
                  <c:v>15.857142857142858</c:v>
                </c:pt>
                <c:pt idx="5">
                  <c:v>10.571428571428573</c:v>
                </c:pt>
                <c:pt idx="6">
                  <c:v>5.2857142857142847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E-46CD-8675-91D84B9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53583"/>
        <c:axId val="963351087"/>
      </c:lineChart>
      <c:catAx>
        <c:axId val="9633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1087"/>
        <c:crosses val="autoZero"/>
        <c:auto val="1"/>
        <c:lblAlgn val="ctr"/>
        <c:lblOffset val="100"/>
        <c:noMultiLvlLbl val="0"/>
      </c:catAx>
      <c:valAx>
        <c:axId val="9633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Sprint2!$C$13:$J$13</c:f>
              <c:numCache>
                <c:formatCode>General</c:formatCode>
                <c:ptCount val="8"/>
                <c:pt idx="0">
                  <c:v>38</c:v>
                </c:pt>
                <c:pt idx="1">
                  <c:v>29</c:v>
                </c:pt>
                <c:pt idx="2">
                  <c:v>18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0-4275-B70F-BC2B644687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Sprint2!$C$14:$J$14</c:f>
              <c:numCache>
                <c:formatCode>General</c:formatCode>
                <c:ptCount val="8"/>
                <c:pt idx="0">
                  <c:v>38</c:v>
                </c:pt>
                <c:pt idx="1">
                  <c:v>32.571428571428569</c:v>
                </c:pt>
                <c:pt idx="2">
                  <c:v>27.142857142857142</c:v>
                </c:pt>
                <c:pt idx="3">
                  <c:v>21.714285714285715</c:v>
                </c:pt>
                <c:pt idx="4">
                  <c:v>16.285714285714285</c:v>
                </c:pt>
                <c:pt idx="5">
                  <c:v>10.857142857142854</c:v>
                </c:pt>
                <c:pt idx="6">
                  <c:v>5.4285714285714306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0-4275-B70F-BC2B6446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666335"/>
        <c:axId val="898418335"/>
      </c:lineChart>
      <c:catAx>
        <c:axId val="900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335"/>
        <c:crosses val="autoZero"/>
        <c:auto val="1"/>
        <c:lblAlgn val="ctr"/>
        <c:lblOffset val="100"/>
        <c:noMultiLvlLbl val="0"/>
      </c:catAx>
      <c:valAx>
        <c:axId val="8984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Sprint2!$C$36:$J$36</c:f>
              <c:numCache>
                <c:formatCode>General</c:formatCode>
                <c:ptCount val="8"/>
                <c:pt idx="0">
                  <c:v>39</c:v>
                </c:pt>
                <c:pt idx="1">
                  <c:v>32</c:v>
                </c:pt>
                <c:pt idx="2">
                  <c:v>22</c:v>
                </c:pt>
                <c:pt idx="3">
                  <c:v>16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B-4550-98A8-5809D72F9A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Sprint2!$C$37:$J$37</c:f>
              <c:numCache>
                <c:formatCode>General</c:formatCode>
                <c:ptCount val="8"/>
                <c:pt idx="0">
                  <c:v>39</c:v>
                </c:pt>
                <c:pt idx="1">
                  <c:v>33.428571428571431</c:v>
                </c:pt>
                <c:pt idx="2">
                  <c:v>27.857142857142858</c:v>
                </c:pt>
                <c:pt idx="3">
                  <c:v>22.285714285714285</c:v>
                </c:pt>
                <c:pt idx="4">
                  <c:v>16.714285714285715</c:v>
                </c:pt>
                <c:pt idx="5">
                  <c:v>11.142857142857146</c:v>
                </c:pt>
                <c:pt idx="6">
                  <c:v>5.5714285714285694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B-4550-98A8-5809D72F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75935"/>
        <c:axId val="800076767"/>
      </c:lineChart>
      <c:catAx>
        <c:axId val="8000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6767"/>
        <c:crosses val="autoZero"/>
        <c:auto val="1"/>
        <c:lblAlgn val="ctr"/>
        <c:lblOffset val="100"/>
        <c:noMultiLvlLbl val="0"/>
      </c:catAx>
      <c:valAx>
        <c:axId val="800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845820</xdr:colOff>
      <xdr:row>15</xdr:row>
      <xdr:rowOff>106680</xdr:rowOff>
    </xdr:from>
    <xdr:to>
      <xdr:col>9</xdr:col>
      <xdr:colOff>160020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777240</xdr:colOff>
      <xdr:row>1</xdr:row>
      <xdr:rowOff>0</xdr:rowOff>
    </xdr:from>
    <xdr:to>
      <xdr:col>19</xdr:col>
      <xdr:colOff>236220</xdr:colOff>
      <xdr:row>17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39</xdr:row>
      <xdr:rowOff>30480</xdr:rowOff>
    </xdr:from>
    <xdr:to>
      <xdr:col>9</xdr:col>
      <xdr:colOff>350520</xdr:colOff>
      <xdr:row>55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eLaiahT/WebEnterpri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8"/>
  <sheetViews>
    <sheetView topLeftCell="F1" workbookViewId="0"/>
  </sheetViews>
  <sheetFormatPr defaultColWidth="14.44140625" defaultRowHeight="15.75" customHeight="1"/>
  <cols>
    <col min="1" max="1" width="9" customWidth="1"/>
    <col min="2" max="2" width="34.44140625" customWidth="1"/>
    <col min="3" max="3" width="74" customWidth="1"/>
    <col min="9" max="9" width="9.88671875" customWidth="1"/>
    <col min="10" max="10" width="18.109375" customWidth="1"/>
    <col min="11" max="11" width="43.44140625" customWidth="1"/>
    <col min="12" max="12" width="38.33203125" customWidth="1"/>
  </cols>
  <sheetData>
    <row r="1" spans="1:12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2" ht="13.2">
      <c r="A2" s="1">
        <v>1</v>
      </c>
      <c r="B2" s="3" t="s">
        <v>6</v>
      </c>
      <c r="C2" s="4" t="s">
        <v>7</v>
      </c>
      <c r="D2" s="4" t="s">
        <v>8</v>
      </c>
      <c r="E2" s="4" t="s">
        <v>9</v>
      </c>
      <c r="K2" s="5" t="s">
        <v>10</v>
      </c>
      <c r="L2" s="6"/>
    </row>
    <row r="3" spans="1:12" ht="13.2">
      <c r="A3" s="1">
        <v>2</v>
      </c>
      <c r="B3" s="7"/>
      <c r="C3" s="4" t="s">
        <v>11</v>
      </c>
      <c r="D3" s="4" t="s">
        <v>8</v>
      </c>
      <c r="E3" s="4" t="s">
        <v>9</v>
      </c>
      <c r="K3" s="8" t="s">
        <v>12</v>
      </c>
      <c r="L3" s="8" t="s">
        <v>13</v>
      </c>
    </row>
    <row r="4" spans="1:12" ht="13.2">
      <c r="A4" s="1">
        <v>3</v>
      </c>
      <c r="B4" s="7"/>
      <c r="C4" s="4" t="s">
        <v>14</v>
      </c>
      <c r="D4" s="4" t="s">
        <v>8</v>
      </c>
      <c r="E4" s="4" t="s">
        <v>15</v>
      </c>
      <c r="K4" s="8" t="s">
        <v>16</v>
      </c>
      <c r="L4" s="8" t="s">
        <v>17</v>
      </c>
    </row>
    <row r="5" spans="1:12" ht="13.2">
      <c r="A5" s="1">
        <v>4</v>
      </c>
      <c r="B5" s="7"/>
      <c r="C5" s="4" t="s">
        <v>18</v>
      </c>
      <c r="D5" s="4" t="s">
        <v>8</v>
      </c>
      <c r="E5" s="4" t="s">
        <v>15</v>
      </c>
      <c r="K5" s="8" t="s">
        <v>19</v>
      </c>
      <c r="L5" s="8" t="s">
        <v>20</v>
      </c>
    </row>
    <row r="6" spans="1:12" ht="13.2">
      <c r="A6" s="1">
        <v>5</v>
      </c>
      <c r="B6" s="7"/>
      <c r="C6" s="9" t="s">
        <v>21</v>
      </c>
      <c r="D6" s="9" t="s">
        <v>8</v>
      </c>
      <c r="E6" s="9" t="s">
        <v>22</v>
      </c>
      <c r="K6" s="8" t="s">
        <v>23</v>
      </c>
      <c r="L6" s="8" t="s">
        <v>24</v>
      </c>
    </row>
    <row r="7" spans="1:12" ht="13.2">
      <c r="A7" s="1">
        <v>6</v>
      </c>
      <c r="B7" s="7"/>
      <c r="C7" s="9" t="s">
        <v>25</v>
      </c>
      <c r="D7" s="9" t="s">
        <v>8</v>
      </c>
      <c r="E7" s="9" t="s">
        <v>26</v>
      </c>
    </row>
    <row r="8" spans="1:12" ht="13.2">
      <c r="A8" s="1">
        <v>7</v>
      </c>
      <c r="B8" s="7"/>
      <c r="C8" s="1" t="s">
        <v>27</v>
      </c>
      <c r="D8" s="1" t="s">
        <v>28</v>
      </c>
      <c r="E8" s="1" t="s">
        <v>29</v>
      </c>
      <c r="J8" s="5" t="s">
        <v>30</v>
      </c>
      <c r="K8" s="5" t="s">
        <v>31</v>
      </c>
      <c r="L8" s="5" t="s">
        <v>32</v>
      </c>
    </row>
    <row r="9" spans="1:12" ht="13.2">
      <c r="A9" s="1">
        <v>8</v>
      </c>
      <c r="B9" s="3"/>
      <c r="C9" s="1" t="s">
        <v>33</v>
      </c>
      <c r="D9" s="1" t="s">
        <v>28</v>
      </c>
      <c r="E9" s="1" t="s">
        <v>29</v>
      </c>
      <c r="J9" s="8" t="s">
        <v>34</v>
      </c>
      <c r="K9" s="8" t="s">
        <v>35</v>
      </c>
      <c r="L9" s="8" t="s">
        <v>36</v>
      </c>
    </row>
    <row r="10" spans="1:12" ht="13.2">
      <c r="A10" s="1">
        <v>9</v>
      </c>
      <c r="B10" s="10" t="s">
        <v>37</v>
      </c>
      <c r="C10" s="1" t="s">
        <v>38</v>
      </c>
      <c r="D10" s="1" t="s">
        <v>28</v>
      </c>
      <c r="E10" s="1" t="s">
        <v>29</v>
      </c>
      <c r="J10" s="8" t="s">
        <v>39</v>
      </c>
      <c r="K10" s="8" t="s">
        <v>40</v>
      </c>
      <c r="L10" s="8" t="s">
        <v>41</v>
      </c>
    </row>
    <row r="11" spans="1:12" ht="13.2">
      <c r="A11" s="1">
        <v>10</v>
      </c>
      <c r="B11" s="11"/>
      <c r="C11" s="4" t="s">
        <v>42</v>
      </c>
      <c r="D11" s="4" t="s">
        <v>8</v>
      </c>
      <c r="E11" s="4" t="s">
        <v>15</v>
      </c>
      <c r="J11" s="8" t="s">
        <v>43</v>
      </c>
      <c r="K11" s="8" t="s">
        <v>44</v>
      </c>
      <c r="L11" s="8" t="s">
        <v>45</v>
      </c>
    </row>
    <row r="12" spans="1:12" ht="13.2">
      <c r="A12" s="1">
        <v>11</v>
      </c>
      <c r="B12" s="11"/>
      <c r="C12" s="4" t="s">
        <v>46</v>
      </c>
      <c r="D12" s="4" t="s">
        <v>8</v>
      </c>
      <c r="E12" s="4" t="s">
        <v>15</v>
      </c>
      <c r="J12" s="8" t="s">
        <v>47</v>
      </c>
      <c r="K12" s="8" t="s">
        <v>48</v>
      </c>
      <c r="L12" s="8" t="s">
        <v>49</v>
      </c>
    </row>
    <row r="13" spans="1:12" ht="13.2">
      <c r="A13" s="1">
        <v>12</v>
      </c>
      <c r="B13" s="11"/>
      <c r="C13" s="4" t="s">
        <v>50</v>
      </c>
      <c r="D13" s="4" t="s">
        <v>8</v>
      </c>
      <c r="E13" s="12" t="s">
        <v>15</v>
      </c>
      <c r="J13" s="8" t="s">
        <v>51</v>
      </c>
      <c r="K13" s="8" t="s">
        <v>16</v>
      </c>
      <c r="L13" s="8" t="s">
        <v>41</v>
      </c>
    </row>
    <row r="14" spans="1:12" ht="13.2">
      <c r="A14" s="1">
        <v>13</v>
      </c>
      <c r="B14" s="11"/>
      <c r="C14" s="4" t="s">
        <v>52</v>
      </c>
      <c r="D14" s="4" t="s">
        <v>8</v>
      </c>
      <c r="E14" s="12" t="s">
        <v>15</v>
      </c>
      <c r="J14" s="6"/>
      <c r="K14" s="8" t="s">
        <v>12</v>
      </c>
      <c r="L14" s="8" t="s">
        <v>45</v>
      </c>
    </row>
    <row r="15" spans="1:12" ht="13.2">
      <c r="A15" s="1">
        <v>14</v>
      </c>
      <c r="B15" s="13" t="s">
        <v>53</v>
      </c>
      <c r="C15" s="14" t="s">
        <v>54</v>
      </c>
      <c r="D15" s="4" t="s">
        <v>8</v>
      </c>
      <c r="E15" s="4" t="s">
        <v>15</v>
      </c>
    </row>
    <row r="16" spans="1:12" ht="13.8">
      <c r="A16" s="1">
        <v>15</v>
      </c>
      <c r="B16" s="15"/>
      <c r="C16" s="1" t="s">
        <v>55</v>
      </c>
      <c r="D16" s="1" t="s">
        <v>8</v>
      </c>
      <c r="E16" s="1" t="s">
        <v>26</v>
      </c>
      <c r="J16" s="8" t="s">
        <v>56</v>
      </c>
      <c r="K16" s="16" t="s">
        <v>57</v>
      </c>
      <c r="L16" s="6"/>
    </row>
    <row r="17" spans="1:26" ht="13.2">
      <c r="A17" s="1">
        <v>16</v>
      </c>
      <c r="B17" s="15"/>
      <c r="C17" s="17" t="s">
        <v>58</v>
      </c>
      <c r="D17" s="18" t="s">
        <v>8</v>
      </c>
      <c r="E17" s="18" t="s">
        <v>15</v>
      </c>
    </row>
    <row r="18" spans="1:26" ht="13.2">
      <c r="A18" s="1">
        <v>17</v>
      </c>
      <c r="B18" s="15"/>
      <c r="C18" s="17" t="s">
        <v>59</v>
      </c>
      <c r="D18" s="18" t="s">
        <v>8</v>
      </c>
      <c r="E18" s="18" t="s">
        <v>15</v>
      </c>
    </row>
    <row r="19" spans="1:26" ht="13.2">
      <c r="A19" s="1">
        <v>18</v>
      </c>
      <c r="B19" s="15"/>
      <c r="C19" s="19" t="s">
        <v>60</v>
      </c>
      <c r="D19" s="1" t="s">
        <v>8</v>
      </c>
      <c r="E19" s="1" t="s">
        <v>26</v>
      </c>
    </row>
    <row r="20" spans="1:26" ht="13.2">
      <c r="A20" s="1">
        <v>19</v>
      </c>
      <c r="B20" s="15"/>
      <c r="C20" s="19" t="s">
        <v>61</v>
      </c>
      <c r="D20" s="1" t="s">
        <v>28</v>
      </c>
      <c r="E20" s="1" t="s">
        <v>29</v>
      </c>
    </row>
    <row r="21" spans="1:26" ht="13.2">
      <c r="A21" s="1">
        <v>20</v>
      </c>
      <c r="B21" s="15"/>
      <c r="C21" s="19" t="s">
        <v>62</v>
      </c>
      <c r="D21" s="1" t="s">
        <v>28</v>
      </c>
      <c r="E21" s="1" t="s">
        <v>29</v>
      </c>
    </row>
    <row r="22" spans="1:26" ht="13.2">
      <c r="A22" s="1">
        <v>21</v>
      </c>
      <c r="B22" s="15"/>
      <c r="C22" s="4" t="s">
        <v>7</v>
      </c>
      <c r="D22" s="4" t="s">
        <v>8</v>
      </c>
      <c r="E22" s="4" t="s">
        <v>15</v>
      </c>
    </row>
    <row r="23" spans="1:26" ht="13.2">
      <c r="A23" s="9">
        <v>22</v>
      </c>
      <c r="B23" s="15"/>
      <c r="C23" s="18" t="s">
        <v>63</v>
      </c>
      <c r="D23" s="18" t="s">
        <v>8</v>
      </c>
      <c r="E23" s="18" t="s">
        <v>15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>
      <c r="A24" s="9">
        <v>23</v>
      </c>
      <c r="B24" s="15"/>
      <c r="C24" s="18" t="s">
        <v>52</v>
      </c>
      <c r="D24" s="18" t="s">
        <v>8</v>
      </c>
      <c r="E24" s="18" t="s">
        <v>15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>
      <c r="A25" s="1">
        <v>24</v>
      </c>
      <c r="B25" s="15"/>
      <c r="C25" s="18" t="s">
        <v>50</v>
      </c>
      <c r="D25" s="18" t="s">
        <v>8</v>
      </c>
      <c r="E25" s="18" t="s">
        <v>15</v>
      </c>
    </row>
    <row r="26" spans="1:26" ht="19.5" customHeight="1">
      <c r="A26" s="1">
        <v>25</v>
      </c>
      <c r="B26" s="1" t="s">
        <v>64</v>
      </c>
      <c r="C26" s="1" t="s">
        <v>65</v>
      </c>
      <c r="D26" s="1" t="s">
        <v>66</v>
      </c>
      <c r="E26" s="1" t="s">
        <v>26</v>
      </c>
    </row>
    <row r="27" spans="1:26" ht="13.2">
      <c r="A27" s="1">
        <v>26</v>
      </c>
      <c r="B27" s="21"/>
      <c r="C27" s="1" t="s">
        <v>67</v>
      </c>
      <c r="D27" s="1" t="s">
        <v>66</v>
      </c>
      <c r="E27" s="1" t="s">
        <v>26</v>
      </c>
    </row>
    <row r="28" spans="1:26" ht="13.2">
      <c r="A28" s="1">
        <v>27</v>
      </c>
      <c r="B28" s="21"/>
      <c r="C28" s="1" t="s">
        <v>68</v>
      </c>
      <c r="D28" s="1" t="s">
        <v>66</v>
      </c>
      <c r="E28" s="1" t="s">
        <v>26</v>
      </c>
    </row>
    <row r="29" spans="1:26" ht="14.25" customHeight="1">
      <c r="A29" s="1">
        <v>28</v>
      </c>
      <c r="B29" s="21"/>
      <c r="C29" s="1" t="s">
        <v>69</v>
      </c>
      <c r="D29" s="1" t="s">
        <v>66</v>
      </c>
      <c r="E29" s="1" t="s">
        <v>26</v>
      </c>
    </row>
    <row r="30" spans="1:26" ht="13.2">
      <c r="A30" s="1">
        <v>29</v>
      </c>
      <c r="B30" s="21"/>
      <c r="C30" s="1" t="s">
        <v>70</v>
      </c>
      <c r="D30" s="1" t="s">
        <v>66</v>
      </c>
      <c r="E30" s="22" t="s">
        <v>26</v>
      </c>
    </row>
    <row r="31" spans="1:26" ht="13.2">
      <c r="A31" s="1">
        <v>30</v>
      </c>
      <c r="B31" s="21"/>
      <c r="C31" s="1" t="s">
        <v>71</v>
      </c>
      <c r="D31" s="22" t="s">
        <v>66</v>
      </c>
      <c r="E31" s="22" t="s">
        <v>26</v>
      </c>
    </row>
    <row r="32" spans="1:26" ht="13.2">
      <c r="A32" s="1">
        <v>31</v>
      </c>
      <c r="B32" s="21"/>
      <c r="C32" s="1" t="s">
        <v>72</v>
      </c>
      <c r="D32" s="22" t="s">
        <v>66</v>
      </c>
      <c r="E32" s="22" t="s">
        <v>26</v>
      </c>
    </row>
    <row r="33" spans="1:5" ht="13.2">
      <c r="A33" s="1">
        <v>32</v>
      </c>
      <c r="B33" s="21"/>
      <c r="C33" s="1" t="s">
        <v>73</v>
      </c>
      <c r="D33" s="1" t="s">
        <v>66</v>
      </c>
      <c r="E33" s="1" t="s">
        <v>29</v>
      </c>
    </row>
    <row r="34" spans="1:5" ht="13.2">
      <c r="A34" s="1">
        <v>33</v>
      </c>
      <c r="B34" s="21"/>
      <c r="C34" s="1" t="s">
        <v>74</v>
      </c>
      <c r="D34" s="22" t="s">
        <v>66</v>
      </c>
      <c r="E34" s="22" t="s">
        <v>29</v>
      </c>
    </row>
    <row r="35" spans="1:5" ht="13.2">
      <c r="A35" s="1">
        <v>34</v>
      </c>
      <c r="B35" s="21"/>
      <c r="C35" s="18" t="s">
        <v>75</v>
      </c>
      <c r="D35" s="18" t="s">
        <v>76</v>
      </c>
      <c r="E35" s="18" t="s">
        <v>15</v>
      </c>
    </row>
    <row r="36" spans="1:5" ht="13.2">
      <c r="A36" s="1">
        <v>35</v>
      </c>
      <c r="B36" s="21"/>
      <c r="C36" s="23" t="s">
        <v>77</v>
      </c>
      <c r="D36" s="18" t="s">
        <v>76</v>
      </c>
      <c r="E36" s="23" t="s">
        <v>15</v>
      </c>
    </row>
    <row r="37" spans="1:5" ht="13.2">
      <c r="A37" s="1">
        <v>36</v>
      </c>
      <c r="B37" s="21"/>
      <c r="C37" s="18" t="s">
        <v>52</v>
      </c>
      <c r="D37" s="18" t="s">
        <v>76</v>
      </c>
      <c r="E37" s="23" t="s">
        <v>15</v>
      </c>
    </row>
    <row r="38" spans="1:5" ht="13.2">
      <c r="A38" s="1">
        <v>37</v>
      </c>
      <c r="B38" s="21"/>
      <c r="C38" s="18" t="s">
        <v>50</v>
      </c>
      <c r="D38" s="18" t="s">
        <v>76</v>
      </c>
      <c r="E38" s="23" t="s">
        <v>15</v>
      </c>
    </row>
  </sheetData>
  <hyperlinks>
    <hyperlink ref="K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6"/>
  <sheetViews>
    <sheetView topLeftCell="B1" workbookViewId="0">
      <selection activeCell="K14" sqref="K14"/>
    </sheetView>
  </sheetViews>
  <sheetFormatPr defaultColWidth="14.44140625" defaultRowHeight="15.75" customHeight="1"/>
  <cols>
    <col min="1" max="1" width="55.33203125" customWidth="1"/>
    <col min="2" max="2" width="25.6640625" customWidth="1"/>
    <col min="3" max="3" width="19.109375" customWidth="1"/>
    <col min="4" max="4" width="9.6640625" customWidth="1"/>
    <col min="5" max="5" width="9.5546875" customWidth="1"/>
    <col min="6" max="6" width="9.109375" customWidth="1"/>
    <col min="7" max="7" width="10" customWidth="1"/>
    <col min="8" max="8" width="10.33203125" customWidth="1"/>
    <col min="9" max="10" width="8.88671875" customWidth="1"/>
  </cols>
  <sheetData>
    <row r="1" spans="1:29" ht="13.2">
      <c r="A1" s="24" t="s">
        <v>78</v>
      </c>
      <c r="B1" s="24" t="s">
        <v>32</v>
      </c>
      <c r="C1" s="24" t="s">
        <v>79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1" t="s">
        <v>85</v>
      </c>
      <c r="J1" s="1" t="s">
        <v>112</v>
      </c>
      <c r="K1" s="1" t="s">
        <v>86</v>
      </c>
    </row>
    <row r="2" spans="1:29" ht="13.2">
      <c r="A2" s="9" t="s">
        <v>87</v>
      </c>
      <c r="B2" s="9" t="s">
        <v>45</v>
      </c>
      <c r="C2" s="25">
        <v>8</v>
      </c>
      <c r="D2" s="1">
        <v>2</v>
      </c>
      <c r="E2" s="1">
        <v>2</v>
      </c>
      <c r="F2" s="1">
        <v>2</v>
      </c>
      <c r="G2" s="1"/>
      <c r="H2" s="1">
        <v>2</v>
      </c>
      <c r="I2" s="21"/>
      <c r="J2" s="21"/>
      <c r="K2" s="1" t="s">
        <v>88</v>
      </c>
      <c r="N2" s="26"/>
      <c r="O2" s="20"/>
    </row>
    <row r="3" spans="1:29" ht="13.2">
      <c r="A3" s="9" t="s">
        <v>89</v>
      </c>
      <c r="B3" s="9" t="s">
        <v>45</v>
      </c>
      <c r="C3" s="25">
        <v>4</v>
      </c>
      <c r="D3" s="1">
        <v>2</v>
      </c>
      <c r="E3" s="1">
        <v>2</v>
      </c>
      <c r="F3" s="1"/>
      <c r="G3" s="1"/>
      <c r="H3" s="21"/>
      <c r="I3" s="21"/>
      <c r="J3" s="21"/>
      <c r="K3" s="1" t="s">
        <v>88</v>
      </c>
      <c r="N3" s="27"/>
      <c r="O3" s="27"/>
    </row>
    <row r="4" spans="1:29" ht="13.2">
      <c r="A4" s="28" t="s">
        <v>90</v>
      </c>
      <c r="B4" s="9" t="s">
        <v>45</v>
      </c>
      <c r="C4" s="25">
        <v>3</v>
      </c>
      <c r="D4" s="1">
        <v>1</v>
      </c>
      <c r="E4" s="1">
        <v>1</v>
      </c>
      <c r="F4" s="1"/>
      <c r="G4" s="1">
        <v>1</v>
      </c>
      <c r="H4" s="21"/>
      <c r="I4" s="21"/>
      <c r="J4" s="21"/>
      <c r="K4" s="1" t="s">
        <v>88</v>
      </c>
      <c r="N4" s="27"/>
      <c r="O4" s="27"/>
    </row>
    <row r="5" spans="1:29" ht="13.2">
      <c r="A5" s="9" t="s">
        <v>91</v>
      </c>
      <c r="B5" s="9" t="s">
        <v>92</v>
      </c>
      <c r="C5" s="25">
        <v>3</v>
      </c>
      <c r="D5" s="1">
        <v>2</v>
      </c>
      <c r="E5" s="1">
        <v>1</v>
      </c>
      <c r="F5" s="1"/>
      <c r="G5" s="1"/>
      <c r="H5" s="21"/>
      <c r="I5" s="21"/>
      <c r="J5" s="21"/>
      <c r="K5" s="1" t="s">
        <v>88</v>
      </c>
      <c r="L5" s="20"/>
      <c r="M5" s="20"/>
      <c r="N5" s="27"/>
      <c r="O5" s="27"/>
    </row>
    <row r="6" spans="1:29" ht="13.2">
      <c r="A6" s="9" t="s">
        <v>93</v>
      </c>
      <c r="B6" s="9" t="s">
        <v>92</v>
      </c>
      <c r="C6" s="25">
        <v>4</v>
      </c>
      <c r="D6" s="1">
        <v>2</v>
      </c>
      <c r="E6" s="1">
        <v>1</v>
      </c>
      <c r="F6" s="1"/>
      <c r="G6" s="1">
        <v>1</v>
      </c>
      <c r="H6" s="21"/>
      <c r="I6" s="21"/>
      <c r="J6" s="21"/>
      <c r="K6" s="1" t="s">
        <v>88</v>
      </c>
      <c r="L6" s="20"/>
      <c r="M6" s="27"/>
      <c r="N6" s="27"/>
      <c r="O6" s="27"/>
    </row>
    <row r="7" spans="1:29" ht="13.2">
      <c r="A7" s="9" t="s">
        <v>94</v>
      </c>
      <c r="B7" s="9" t="s">
        <v>45</v>
      </c>
      <c r="C7" s="25">
        <v>3</v>
      </c>
      <c r="D7" s="1">
        <v>2</v>
      </c>
      <c r="E7" s="1">
        <v>1</v>
      </c>
      <c r="F7" s="1"/>
      <c r="G7" s="1"/>
      <c r="H7" s="21"/>
      <c r="I7" s="21"/>
      <c r="J7" s="21"/>
      <c r="K7" s="1" t="s">
        <v>88</v>
      </c>
      <c r="L7" s="20"/>
      <c r="M7" s="27"/>
      <c r="N7" s="27"/>
      <c r="O7" s="27"/>
    </row>
    <row r="8" spans="1:29" ht="13.2">
      <c r="A8" s="9" t="s">
        <v>95</v>
      </c>
      <c r="B8" s="9" t="s">
        <v>45</v>
      </c>
      <c r="C8" s="29">
        <v>4</v>
      </c>
      <c r="D8" s="1">
        <v>2</v>
      </c>
      <c r="E8" s="1">
        <v>2</v>
      </c>
      <c r="F8" s="1"/>
      <c r="G8" s="1"/>
      <c r="H8" s="21"/>
      <c r="I8" s="21"/>
      <c r="J8" s="21"/>
      <c r="K8" s="1" t="s">
        <v>88</v>
      </c>
      <c r="L8" s="20"/>
      <c r="M8" s="27"/>
      <c r="N8" s="27"/>
      <c r="O8" s="27"/>
    </row>
    <row r="9" spans="1:29" ht="13.2">
      <c r="A9" s="9" t="s">
        <v>96</v>
      </c>
      <c r="B9" s="9" t="s">
        <v>92</v>
      </c>
      <c r="C9" s="29">
        <v>4</v>
      </c>
      <c r="D9" s="1">
        <v>1</v>
      </c>
      <c r="E9" s="1">
        <v>1</v>
      </c>
      <c r="F9" s="1"/>
      <c r="G9" s="1">
        <v>1</v>
      </c>
      <c r="H9" s="1"/>
      <c r="I9" s="21"/>
      <c r="J9" s="21"/>
      <c r="K9" s="1" t="s">
        <v>88</v>
      </c>
      <c r="L9" s="20"/>
      <c r="M9" s="20"/>
      <c r="N9" s="27"/>
      <c r="O9" s="27"/>
    </row>
    <row r="10" spans="1:29" ht="13.2">
      <c r="A10" s="9" t="s">
        <v>97</v>
      </c>
      <c r="B10" s="9" t="s">
        <v>45</v>
      </c>
      <c r="C10" s="29">
        <v>4</v>
      </c>
      <c r="D10" s="1"/>
      <c r="E10" s="1"/>
      <c r="F10" s="1"/>
      <c r="G10" s="1">
        <v>2</v>
      </c>
      <c r="H10" s="1">
        <v>2</v>
      </c>
      <c r="I10" s="21"/>
      <c r="J10" s="21"/>
      <c r="K10" s="1" t="s">
        <v>98</v>
      </c>
      <c r="L10" s="20"/>
      <c r="M10" s="20"/>
      <c r="N10" s="27"/>
      <c r="O10" s="27"/>
    </row>
    <row r="11" spans="1:29" ht="13.8">
      <c r="A11" s="31" t="s">
        <v>113</v>
      </c>
      <c r="B11" s="9" t="s">
        <v>99</v>
      </c>
      <c r="C11" s="9">
        <f>SUM(C2,C3,C4,C5,C6,C7,C8,C9,C10)</f>
        <v>37</v>
      </c>
      <c r="D11" s="9">
        <f t="shared" ref="D11:H11" si="0">C11-SUM(D2,D3,D4,D5,D6,D7,D8,D9,D10)</f>
        <v>23</v>
      </c>
      <c r="E11" s="9">
        <f t="shared" si="0"/>
        <v>12</v>
      </c>
      <c r="F11" s="9">
        <f t="shared" si="0"/>
        <v>10</v>
      </c>
      <c r="G11" s="9">
        <f t="shared" si="0"/>
        <v>5</v>
      </c>
      <c r="H11" s="9">
        <f t="shared" si="0"/>
        <v>1</v>
      </c>
      <c r="I11" s="9">
        <f>H11-SUM(I2,I3,I4,I5,I6,I7,I8,I9,I10)</f>
        <v>1</v>
      </c>
      <c r="J11" s="9">
        <v>0</v>
      </c>
      <c r="K11" s="21"/>
    </row>
    <row r="12" spans="1:29" ht="13.2">
      <c r="A12" s="32" t="s">
        <v>114</v>
      </c>
      <c r="B12" s="9" t="s">
        <v>100</v>
      </c>
      <c r="C12" s="9">
        <f>SUM(C2,C3,C4,C5,C6,C7,C8,C9,C10)</f>
        <v>37</v>
      </c>
      <c r="D12" s="1">
        <f>C12-(C12/7*1)</f>
        <v>31.714285714285715</v>
      </c>
      <c r="E12" s="1">
        <f>C12-(C12/7*2)</f>
        <v>26.428571428571431</v>
      </c>
      <c r="F12" s="1">
        <f>C12-(C12/7*3)</f>
        <v>21.142857142857142</v>
      </c>
      <c r="G12" s="1">
        <f>C12-(C12/7*4)</f>
        <v>15.857142857142858</v>
      </c>
      <c r="H12" s="1">
        <f>C12-(C12/7*5)</f>
        <v>10.571428571428573</v>
      </c>
      <c r="I12" s="1">
        <f>C12-(C12/7*6)</f>
        <v>5.2857142857142847</v>
      </c>
      <c r="J12" s="1">
        <f>C12-(C12/7*7)</f>
        <v>0</v>
      </c>
      <c r="K12" s="21"/>
    </row>
    <row r="13" spans="1:29" ht="13.2">
      <c r="A13" s="30"/>
      <c r="B13" s="27"/>
      <c r="C13" s="27"/>
    </row>
    <row r="14" spans="1:29" ht="13.2">
      <c r="A14" s="27"/>
      <c r="B14" s="27"/>
      <c r="C14" s="27"/>
    </row>
    <row r="15" spans="1:29" s="35" customFormat="1" ht="13.2">
      <c r="A15" s="34"/>
      <c r="B15" s="34"/>
      <c r="C15" s="34"/>
      <c r="D15" s="34"/>
      <c r="E15" s="34"/>
      <c r="F15" s="34"/>
      <c r="G15" s="34"/>
      <c r="H15" s="34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 s="35" customFormat="1" ht="13.2">
      <c r="A16" s="37"/>
      <c r="B16" s="37"/>
      <c r="C16" s="37"/>
      <c r="D16" s="36"/>
      <c r="E16" s="36"/>
      <c r="F16" s="37"/>
      <c r="G16" s="36"/>
      <c r="H16" s="36"/>
      <c r="I16" s="36"/>
      <c r="J16" s="36"/>
      <c r="K16" s="37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3" s="35" customFormat="1" ht="13.2">
      <c r="A17" s="37"/>
      <c r="B17" s="37"/>
      <c r="C17" s="37"/>
    </row>
    <row r="18" spans="1:3" s="35" customFormat="1" ht="13.2">
      <c r="B18" s="37"/>
      <c r="C18" s="37"/>
    </row>
    <row r="19" spans="1:3" s="35" customFormat="1" ht="13.2">
      <c r="A19" s="38"/>
      <c r="B19" s="37"/>
      <c r="C19" s="39"/>
    </row>
    <row r="20" spans="1:3" s="35" customFormat="1" ht="13.2">
      <c r="A20" s="37"/>
      <c r="B20" s="37"/>
      <c r="C20" s="39"/>
    </row>
    <row r="21" spans="1:3" s="35" customFormat="1" ht="13.2">
      <c r="A21" s="37"/>
      <c r="B21" s="37"/>
      <c r="C21" s="39"/>
    </row>
    <row r="22" spans="1:3" s="35" customFormat="1" ht="13.2"/>
    <row r="23" spans="1:3" s="35" customFormat="1" ht="13.2"/>
    <row r="24" spans="1:3" s="35" customFormat="1" ht="13.2"/>
    <row r="25" spans="1:3" s="35" customFormat="1" ht="15.75" customHeight="1">
      <c r="A25" s="40"/>
      <c r="B25" s="37"/>
    </row>
    <row r="26" spans="1:3" s="35" customFormat="1" ht="15.75" customHeight="1">
      <c r="A26" s="37"/>
      <c r="B26" s="3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topLeftCell="A25" workbookViewId="0">
      <selection activeCell="M40" sqref="M40"/>
    </sheetView>
  </sheetViews>
  <sheetFormatPr defaultRowHeight="13.2"/>
  <cols>
    <col min="1" max="1" width="34.21875" customWidth="1"/>
    <col min="2" max="2" width="20.77734375" customWidth="1"/>
    <col min="3" max="3" width="14.6640625" customWidth="1"/>
    <col min="4" max="9" width="11.5546875" bestFit="1" customWidth="1"/>
    <col min="12" max="12" width="12.33203125" customWidth="1"/>
  </cols>
  <sheetData>
    <row r="1" spans="1:12">
      <c r="D1" s="33">
        <v>44868</v>
      </c>
    </row>
    <row r="2" spans="1:12">
      <c r="A2" s="45" t="s">
        <v>78</v>
      </c>
      <c r="B2" s="45" t="s">
        <v>32</v>
      </c>
      <c r="C2" s="45" t="s">
        <v>79</v>
      </c>
      <c r="D2" s="45" t="s">
        <v>80</v>
      </c>
      <c r="E2" s="45" t="s">
        <v>81</v>
      </c>
      <c r="F2" s="45" t="s">
        <v>82</v>
      </c>
      <c r="G2" s="45" t="s">
        <v>83</v>
      </c>
      <c r="H2" s="45" t="s">
        <v>84</v>
      </c>
      <c r="I2" s="46" t="s">
        <v>85</v>
      </c>
      <c r="J2" s="46" t="s">
        <v>112</v>
      </c>
      <c r="K2" s="46" t="s">
        <v>86</v>
      </c>
    </row>
    <row r="3" spans="1:12" s="43" customFormat="1">
      <c r="A3" s="41" t="s">
        <v>101</v>
      </c>
      <c r="B3" s="41" t="s">
        <v>102</v>
      </c>
      <c r="C3" s="41">
        <v>2</v>
      </c>
      <c r="D3" s="42"/>
      <c r="E3" s="42"/>
      <c r="F3" s="41">
        <v>2</v>
      </c>
      <c r="G3" s="42"/>
      <c r="H3" s="42"/>
      <c r="I3" s="42"/>
      <c r="J3" s="42"/>
      <c r="K3" s="41" t="s">
        <v>88</v>
      </c>
      <c r="L3" s="44"/>
    </row>
    <row r="4" spans="1:12" s="51" customFormat="1">
      <c r="A4" s="41" t="s">
        <v>115</v>
      </c>
      <c r="B4" s="41" t="s">
        <v>104</v>
      </c>
      <c r="C4" s="41">
        <v>4</v>
      </c>
      <c r="D4" s="42">
        <v>2</v>
      </c>
      <c r="E4" s="42">
        <v>1</v>
      </c>
      <c r="F4" s="41">
        <v>1</v>
      </c>
      <c r="G4" s="42"/>
      <c r="H4" s="42"/>
      <c r="I4" s="42"/>
      <c r="J4" s="42"/>
      <c r="K4" s="41" t="s">
        <v>88</v>
      </c>
    </row>
    <row r="5" spans="1:12">
      <c r="A5" s="41" t="s">
        <v>103</v>
      </c>
      <c r="B5" s="41" t="s">
        <v>104</v>
      </c>
      <c r="C5" s="41">
        <v>4</v>
      </c>
      <c r="D5" s="43"/>
      <c r="E5" s="46">
        <v>2</v>
      </c>
      <c r="F5" s="46">
        <v>2</v>
      </c>
      <c r="G5" s="43"/>
      <c r="H5" s="43"/>
      <c r="I5" s="43"/>
      <c r="J5" s="43"/>
      <c r="K5" s="46" t="s">
        <v>88</v>
      </c>
    </row>
    <row r="6" spans="1:12">
      <c r="A6" s="46" t="s">
        <v>105</v>
      </c>
      <c r="B6" s="41" t="s">
        <v>104</v>
      </c>
      <c r="C6" s="41">
        <v>3</v>
      </c>
      <c r="D6" s="46">
        <v>2</v>
      </c>
      <c r="E6" s="46">
        <v>1</v>
      </c>
      <c r="F6" s="43"/>
      <c r="G6" s="43"/>
      <c r="H6" s="43"/>
      <c r="I6" s="43"/>
      <c r="J6" s="43"/>
      <c r="K6" s="46" t="s">
        <v>88</v>
      </c>
    </row>
    <row r="7" spans="1:12">
      <c r="A7" s="47" t="s">
        <v>106</v>
      </c>
      <c r="B7" s="41" t="s">
        <v>102</v>
      </c>
      <c r="C7" s="48">
        <v>4</v>
      </c>
      <c r="D7" s="43"/>
      <c r="E7" s="46">
        <v>1</v>
      </c>
      <c r="F7" s="46">
        <v>2</v>
      </c>
      <c r="G7" s="46">
        <v>1</v>
      </c>
      <c r="H7" s="43"/>
      <c r="I7" s="43"/>
      <c r="J7" s="43"/>
      <c r="K7" s="46" t="s">
        <v>88</v>
      </c>
    </row>
    <row r="8" spans="1:12">
      <c r="A8" s="41" t="s">
        <v>107</v>
      </c>
      <c r="B8" s="41" t="s">
        <v>102</v>
      </c>
      <c r="C8" s="48">
        <v>6</v>
      </c>
      <c r="D8" s="43"/>
      <c r="E8" s="46">
        <v>1</v>
      </c>
      <c r="F8" s="46">
        <v>2</v>
      </c>
      <c r="G8" s="46">
        <v>2</v>
      </c>
      <c r="H8" s="46">
        <v>1</v>
      </c>
      <c r="I8" s="43"/>
      <c r="J8" s="43"/>
      <c r="K8" s="46" t="s">
        <v>88</v>
      </c>
    </row>
    <row r="9" spans="1:12">
      <c r="A9" s="41" t="s">
        <v>108</v>
      </c>
      <c r="B9" s="41" t="s">
        <v>102</v>
      </c>
      <c r="C9" s="48">
        <v>3</v>
      </c>
      <c r="D9" s="43"/>
      <c r="E9" s="43"/>
      <c r="F9" s="43"/>
      <c r="G9" s="43"/>
      <c r="H9" s="46">
        <v>1</v>
      </c>
      <c r="I9" s="46">
        <v>2</v>
      </c>
      <c r="J9" s="46"/>
      <c r="K9" s="46" t="s">
        <v>98</v>
      </c>
    </row>
    <row r="10" spans="1:12">
      <c r="A10" s="46" t="s">
        <v>109</v>
      </c>
      <c r="B10" s="46" t="s">
        <v>92</v>
      </c>
      <c r="C10" s="46">
        <v>8</v>
      </c>
      <c r="D10" s="46">
        <v>3</v>
      </c>
      <c r="E10" s="46">
        <v>3</v>
      </c>
      <c r="F10" s="46">
        <v>2</v>
      </c>
      <c r="G10" s="43"/>
      <c r="H10" s="43"/>
      <c r="I10" s="43"/>
      <c r="J10" s="43"/>
      <c r="K10" s="46" t="s">
        <v>88</v>
      </c>
    </row>
    <row r="11" spans="1:12">
      <c r="A11" s="46" t="s">
        <v>110</v>
      </c>
      <c r="B11" s="46" t="s">
        <v>92</v>
      </c>
      <c r="C11" s="46">
        <v>2</v>
      </c>
      <c r="D11" s="46">
        <v>1</v>
      </c>
      <c r="E11" s="46">
        <v>1</v>
      </c>
      <c r="F11" s="43"/>
      <c r="G11" s="43"/>
      <c r="H11" s="43"/>
      <c r="I11" s="43"/>
      <c r="J11" s="43"/>
      <c r="K11" s="46" t="s">
        <v>88</v>
      </c>
    </row>
    <row r="12" spans="1:12">
      <c r="A12" s="46" t="s">
        <v>111</v>
      </c>
      <c r="B12" s="46" t="s">
        <v>92</v>
      </c>
      <c r="C12" s="46">
        <v>2</v>
      </c>
      <c r="D12" s="46">
        <v>1</v>
      </c>
      <c r="E12" s="46">
        <v>1</v>
      </c>
      <c r="F12" s="43"/>
      <c r="G12" s="43"/>
      <c r="H12" s="43"/>
      <c r="I12" s="43"/>
      <c r="J12" s="43"/>
      <c r="K12" s="46" t="s">
        <v>88</v>
      </c>
    </row>
    <row r="13" spans="1:12" ht="13.8">
      <c r="A13" s="49" t="s">
        <v>113</v>
      </c>
      <c r="B13" s="41" t="s">
        <v>99</v>
      </c>
      <c r="C13" s="43">
        <f>SUM(C3:C12)</f>
        <v>38</v>
      </c>
      <c r="D13" s="43">
        <f>C13-SUM(D3:D12)</f>
        <v>29</v>
      </c>
      <c r="E13" s="43">
        <f t="shared" ref="E13:J13" si="0">D13-SUM(E3:E12)</f>
        <v>18</v>
      </c>
      <c r="F13" s="43">
        <f t="shared" si="0"/>
        <v>7</v>
      </c>
      <c r="G13" s="43">
        <f t="shared" si="0"/>
        <v>4</v>
      </c>
      <c r="H13" s="43">
        <f t="shared" si="0"/>
        <v>2</v>
      </c>
      <c r="I13" s="43">
        <f>H13-SUM(I3:I12)</f>
        <v>0</v>
      </c>
      <c r="J13" s="43">
        <f t="shared" si="0"/>
        <v>0</v>
      </c>
      <c r="K13" s="43"/>
    </row>
    <row r="14" spans="1:12">
      <c r="A14" s="50" t="s">
        <v>114</v>
      </c>
      <c r="B14" s="41" t="s">
        <v>100</v>
      </c>
      <c r="C14" s="43">
        <f>SUM(C3:C12)</f>
        <v>38</v>
      </c>
      <c r="D14" s="43">
        <f>C14-(C14/7*1)</f>
        <v>32.571428571428569</v>
      </c>
      <c r="E14" s="43">
        <f>C14-(C14/7*2)</f>
        <v>27.142857142857142</v>
      </c>
      <c r="F14" s="43">
        <f>C14-(C14/7*3)</f>
        <v>21.714285714285715</v>
      </c>
      <c r="G14" s="43">
        <f>C14-(C14/7*4)</f>
        <v>16.285714285714285</v>
      </c>
      <c r="H14" s="43">
        <f>C14-(C14/7*5)</f>
        <v>10.857142857142854</v>
      </c>
      <c r="I14" s="43">
        <f>C14-(C14/7*6)</f>
        <v>5.4285714285714306</v>
      </c>
      <c r="J14" s="43">
        <f>C14-(C14/7*7)</f>
        <v>0</v>
      </c>
      <c r="K14" s="43"/>
    </row>
    <row r="25" spans="1:29" ht="13.8" thickBot="1"/>
    <row r="26" spans="1:29" ht="13.8" thickBot="1">
      <c r="A26" s="52" t="s">
        <v>78</v>
      </c>
      <c r="B26" s="53" t="s">
        <v>116</v>
      </c>
      <c r="C26" s="54" t="s">
        <v>79</v>
      </c>
      <c r="D26" s="54" t="s">
        <v>80</v>
      </c>
      <c r="E26" s="54" t="s">
        <v>81</v>
      </c>
      <c r="F26" s="54" t="s">
        <v>82</v>
      </c>
      <c r="G26" s="54" t="s">
        <v>83</v>
      </c>
      <c r="H26" s="54" t="s">
        <v>84</v>
      </c>
      <c r="I26" s="53" t="s">
        <v>85</v>
      </c>
      <c r="J26" s="53" t="s">
        <v>112</v>
      </c>
      <c r="K26" s="53" t="s">
        <v>86</v>
      </c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ht="13.8" thickBot="1">
      <c r="A27" s="56" t="s">
        <v>117</v>
      </c>
      <c r="B27" s="57" t="s">
        <v>36</v>
      </c>
      <c r="C27" s="58">
        <v>3</v>
      </c>
      <c r="D27" s="58">
        <v>1</v>
      </c>
      <c r="E27" s="58">
        <v>1</v>
      </c>
      <c r="F27" s="58">
        <v>1</v>
      </c>
      <c r="G27" s="57"/>
      <c r="H27" s="57"/>
      <c r="I27" s="57"/>
      <c r="J27" s="57"/>
      <c r="K27" s="57" t="s">
        <v>88</v>
      </c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ht="13.8" thickBot="1">
      <c r="A28" s="56" t="s">
        <v>118</v>
      </c>
      <c r="B28" s="57" t="s">
        <v>119</v>
      </c>
      <c r="C28" s="58">
        <v>6</v>
      </c>
      <c r="D28" s="57"/>
      <c r="E28" s="58">
        <v>2</v>
      </c>
      <c r="F28" s="58">
        <v>2</v>
      </c>
      <c r="G28" s="58">
        <v>2</v>
      </c>
      <c r="H28" s="57"/>
      <c r="I28" s="57"/>
      <c r="J28" s="57"/>
      <c r="K28" s="57" t="s">
        <v>88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13.8" thickBot="1">
      <c r="A29" s="56" t="s">
        <v>120</v>
      </c>
      <c r="B29" s="57" t="s">
        <v>119</v>
      </c>
      <c r="C29" s="58">
        <v>6</v>
      </c>
      <c r="D29" s="58">
        <v>2</v>
      </c>
      <c r="E29" s="58">
        <v>2</v>
      </c>
      <c r="F29" s="57"/>
      <c r="G29" s="58">
        <v>2</v>
      </c>
      <c r="H29" s="57"/>
      <c r="I29" s="57"/>
      <c r="J29" s="57"/>
      <c r="K29" s="57" t="s">
        <v>88</v>
      </c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ht="13.8" thickBot="1">
      <c r="A30" s="56" t="s">
        <v>121</v>
      </c>
      <c r="B30" s="57" t="s">
        <v>36</v>
      </c>
      <c r="C30" s="58">
        <v>4</v>
      </c>
      <c r="D30" s="58">
        <v>2</v>
      </c>
      <c r="E30" s="58">
        <v>1</v>
      </c>
      <c r="F30" s="57"/>
      <c r="G30" s="58">
        <v>1</v>
      </c>
      <c r="H30" s="57"/>
      <c r="I30" s="57"/>
      <c r="J30" s="57"/>
      <c r="K30" s="57" t="s">
        <v>88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ht="13.8" thickBot="1">
      <c r="A31" s="56" t="s">
        <v>122</v>
      </c>
      <c r="B31" s="57" t="s">
        <v>36</v>
      </c>
      <c r="C31" s="58">
        <v>4</v>
      </c>
      <c r="D31" s="57"/>
      <c r="E31" s="57"/>
      <c r="F31" s="58">
        <v>1</v>
      </c>
      <c r="G31" s="58">
        <v>1</v>
      </c>
      <c r="H31" s="58">
        <v>2</v>
      </c>
      <c r="I31" s="58"/>
      <c r="J31" s="57"/>
      <c r="K31" s="57" t="s">
        <v>88</v>
      </c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ht="13.8" thickBot="1">
      <c r="A32" s="56" t="s">
        <v>123</v>
      </c>
      <c r="B32" s="57" t="s">
        <v>124</v>
      </c>
      <c r="C32" s="58">
        <v>4</v>
      </c>
      <c r="D32" s="58">
        <v>2</v>
      </c>
      <c r="E32" s="58">
        <v>2</v>
      </c>
      <c r="F32" s="57"/>
      <c r="G32" s="57"/>
      <c r="H32" s="57"/>
      <c r="I32" s="57"/>
      <c r="J32" s="57"/>
      <c r="K32" s="57" t="s">
        <v>88</v>
      </c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ht="13.8" thickBot="1">
      <c r="A33" s="56" t="s">
        <v>125</v>
      </c>
      <c r="B33" s="57" t="s">
        <v>124</v>
      </c>
      <c r="C33" s="58">
        <v>6</v>
      </c>
      <c r="D33" s="57"/>
      <c r="E33" s="58">
        <v>2</v>
      </c>
      <c r="F33" s="57"/>
      <c r="G33" s="58">
        <v>2</v>
      </c>
      <c r="H33" s="58">
        <v>2</v>
      </c>
      <c r="I33" s="58"/>
      <c r="J33" s="57"/>
      <c r="K33" s="57" t="s">
        <v>88</v>
      </c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ht="13.8" thickBot="1">
      <c r="A34" s="56" t="s">
        <v>126</v>
      </c>
      <c r="B34" s="57" t="s">
        <v>124</v>
      </c>
      <c r="C34" s="58">
        <v>2</v>
      </c>
      <c r="D34" s="57"/>
      <c r="E34" s="57"/>
      <c r="F34" s="57"/>
      <c r="G34" s="57"/>
      <c r="H34" s="58">
        <v>2</v>
      </c>
      <c r="I34" s="58"/>
      <c r="J34" s="57"/>
      <c r="K34" s="57" t="s">
        <v>88</v>
      </c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ht="13.8" thickBot="1">
      <c r="A35" s="56" t="s">
        <v>127</v>
      </c>
      <c r="B35" s="57" t="s">
        <v>124</v>
      </c>
      <c r="C35" s="58">
        <v>4</v>
      </c>
      <c r="D35" s="57"/>
      <c r="E35" s="57"/>
      <c r="F35" s="58">
        <v>2</v>
      </c>
      <c r="G35" s="58">
        <v>2</v>
      </c>
      <c r="H35" s="57"/>
      <c r="I35" s="57"/>
      <c r="J35" s="57"/>
      <c r="K35" s="57" t="s">
        <v>88</v>
      </c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ht="14.4" thickBot="1">
      <c r="A36" s="49" t="s">
        <v>113</v>
      </c>
      <c r="B36" s="57" t="s">
        <v>128</v>
      </c>
      <c r="C36" s="58">
        <f>SUM(C27:C35)</f>
        <v>39</v>
      </c>
      <c r="D36" s="58">
        <f>C36-SUM(D27:D35)</f>
        <v>32</v>
      </c>
      <c r="E36" s="58">
        <f t="shared" ref="E36:J36" si="1">D36-SUM(E27:E35)</f>
        <v>22</v>
      </c>
      <c r="F36" s="58">
        <f t="shared" si="1"/>
        <v>16</v>
      </c>
      <c r="G36" s="58">
        <f t="shared" si="1"/>
        <v>6</v>
      </c>
      <c r="H36" s="58">
        <f t="shared" si="1"/>
        <v>0</v>
      </c>
      <c r="I36" s="58">
        <f t="shared" si="1"/>
        <v>0</v>
      </c>
      <c r="J36" s="58">
        <f t="shared" si="1"/>
        <v>0</v>
      </c>
      <c r="K36" s="57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3.8" thickBot="1">
      <c r="A37" s="50" t="s">
        <v>114</v>
      </c>
      <c r="B37" s="57" t="s">
        <v>129</v>
      </c>
      <c r="C37" s="58">
        <f>SUM(C27:C35)</f>
        <v>39</v>
      </c>
      <c r="D37" s="58">
        <f>C37-(C37/7*1)</f>
        <v>33.428571428571431</v>
      </c>
      <c r="E37" s="58">
        <f>C37-(C37/7*2)</f>
        <v>27.857142857142858</v>
      </c>
      <c r="F37" s="58">
        <f>C37-(C37/7*3)</f>
        <v>22.285714285714285</v>
      </c>
      <c r="G37" s="58">
        <f>C37-(C37/7*4)</f>
        <v>16.714285714285715</v>
      </c>
      <c r="H37" s="58">
        <f>C37-(C37/7*5)</f>
        <v>11.142857142857146</v>
      </c>
      <c r="I37" s="58">
        <f>C37-(C37/7*6)</f>
        <v>5.5714285714285694</v>
      </c>
      <c r="J37" s="58">
        <f>C37-(C37/7*7)</f>
        <v>0</v>
      </c>
      <c r="K37" s="57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Sprint1</vt:lpstr>
      <vt:lpstr>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2022-03-25T13:11:17Z</dcterms:modified>
</cp:coreProperties>
</file>