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pb745_cam_ac_uk/Documents/Studies/IIA/Projects/GA3 Heat exhanger/GA3-Heat-exchanger-optimisation-code/"/>
    </mc:Choice>
  </mc:AlternateContent>
  <xr:revisionPtr revIDLastSave="51" documentId="13_ncr:1_{B8612510-C937-4371-AF48-2AB404548DD6}" xr6:coauthVersionLast="47" xr6:coauthVersionMax="47" xr10:uidLastSave="{C3E7587F-7ACF-417A-9F97-089123DF15A3}"/>
  <bookViews>
    <workbookView xWindow="-23148" yWindow="-108" windowWidth="23256" windowHeight="12576" xr2:uid="{CFDD6F95-EE7A-410D-8DA9-034F9A066FBE}"/>
  </bookViews>
  <sheets>
    <sheet name="pump pressure drop and flowrate" sheetId="1" r:id="rId1"/>
    <sheet name="entrance exit pressure losses" sheetId="2" r:id="rId2"/>
    <sheet name="Possible Geomet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3" l="1"/>
  <c r="L10" i="3"/>
  <c r="L11" i="3"/>
  <c r="L12" i="3"/>
  <c r="K9" i="3"/>
  <c r="K10" i="3"/>
  <c r="K11" i="3"/>
  <c r="K12" i="3"/>
  <c r="F11" i="3"/>
  <c r="L4" i="3"/>
  <c r="L5" i="3"/>
  <c r="L6" i="3"/>
  <c r="L7" i="3"/>
  <c r="L8" i="3"/>
  <c r="L3" i="3"/>
  <c r="F8" i="3"/>
  <c r="F6" i="3"/>
  <c r="F5" i="3"/>
  <c r="F3" i="3"/>
  <c r="K4" i="3"/>
  <c r="K5" i="3"/>
  <c r="K6" i="3"/>
  <c r="K7" i="3"/>
  <c r="K8" i="3"/>
  <c r="K3" i="3"/>
</calcChain>
</file>

<file path=xl/sharedStrings.xml><?xml version="1.0" encoding="utf-8"?>
<sst xmlns="http://schemas.openxmlformats.org/spreadsheetml/2006/main" count="48" uniqueCount="30">
  <si>
    <t>COLD SIDE (2022)</t>
  </si>
  <si>
    <t>Flowrate,</t>
  </si>
  <si>
    <t>litres/s,</t>
  </si>
  <si>
    <t>bar</t>
  </si>
  <si>
    <t>Pressure drop</t>
  </si>
  <si>
    <t>HOT SIDE (2022)</t>
  </si>
  <si>
    <t>sigma</t>
  </si>
  <si>
    <t>Ke turbulent</t>
  </si>
  <si>
    <t>Kc turbulent</t>
  </si>
  <si>
    <t>Shape</t>
  </si>
  <si>
    <t>square</t>
  </si>
  <si>
    <t>nt</t>
  </si>
  <si>
    <t>lt</t>
  </si>
  <si>
    <t>l</t>
  </si>
  <si>
    <t>l_ends</t>
  </si>
  <si>
    <t>lt_auto</t>
  </si>
  <si>
    <t>lt_total</t>
  </si>
  <si>
    <t>Flavour</t>
  </si>
  <si>
    <t>odd</t>
  </si>
  <si>
    <t>weird</t>
  </si>
  <si>
    <t>sqaure</t>
  </si>
  <si>
    <t>d_sh</t>
  </si>
  <si>
    <t>Y</t>
  </si>
  <si>
    <t>n_cross</t>
  </si>
  <si>
    <t>triangle</t>
  </si>
  <si>
    <t>hexagon</t>
  </si>
  <si>
    <t>star</t>
  </si>
  <si>
    <t>triangular</t>
  </si>
  <si>
    <t>JPL 2018</t>
  </si>
  <si>
    <t>2017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</si>
</sst>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</a:t>
            </a:r>
            <a:r>
              <a:rPr lang="en-US" baseline="0"/>
              <a:t> SIDE (2022)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82672117908335"/>
          <c:y val="0.17634259259259263"/>
          <c:w val="0.80702074500302845"/>
          <c:h val="0.57030590632023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'pump pressure drop and flowrate'!$C$2:$C$3</c:f>
              <c:strCache>
                <c:ptCount val="2"/>
                <c:pt idx="0">
                  <c:v>Pressure drop</c:v>
                </c:pt>
                <c:pt idx="1">
                  <c:v>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'pump pressure drop and flowrate'!$B$4:$B$13</c:f>
              <c:numCache>
                <c:formatCode>General</c:formatCode>
                <c:ptCount val="10"/>
                <c:pt idx="0">
                  <c:v>0.58330000000000004</c:v>
                </c:pt>
                <c:pt idx="1">
                  <c:v>0.50829999999999997</c:v>
                </c:pt>
                <c:pt idx="2">
                  <c:v>0.47499999999999998</c:v>
                </c:pt>
                <c:pt idx="3">
                  <c:v>0.42499999999999999</c:v>
                </c:pt>
                <c:pt idx="4">
                  <c:v>0.37919999999999998</c:v>
                </c:pt>
                <c:pt idx="5">
                  <c:v>0.3417</c:v>
                </c:pt>
                <c:pt idx="6">
                  <c:v>0.29580000000000001</c:v>
                </c:pt>
                <c:pt idx="7">
                  <c:v>0.25829999999999997</c:v>
                </c:pt>
                <c:pt idx="8">
                  <c:v>0.21249999999999999</c:v>
                </c:pt>
                <c:pt idx="9">
                  <c:v>0.17080000000000001</c:v>
                </c:pt>
              </c:numCache>
            </c:numRef>
          </c:xVal>
          <c:yVal>
            <c:numRef>
              <c:f>'pump pressure drop and flowrate'!$C$4:$C$13</c:f>
              <c:numCache>
                <c:formatCode>General</c:formatCode>
                <c:ptCount val="10"/>
                <c:pt idx="0">
                  <c:v>0.1113</c:v>
                </c:pt>
                <c:pt idx="1">
                  <c:v>0.2157</c:v>
                </c:pt>
                <c:pt idx="2">
                  <c:v>0.25380000000000003</c:v>
                </c:pt>
                <c:pt idx="3">
                  <c:v>0.31680000000000003</c:v>
                </c:pt>
                <c:pt idx="4">
                  <c:v>0.36130000000000001</c:v>
                </c:pt>
                <c:pt idx="5">
                  <c:v>0.40310000000000001</c:v>
                </c:pt>
                <c:pt idx="6">
                  <c:v>0.4511</c:v>
                </c:pt>
                <c:pt idx="7">
                  <c:v>0.48459999999999998</c:v>
                </c:pt>
                <c:pt idx="8">
                  <c:v>0.5181</c:v>
                </c:pt>
                <c:pt idx="9">
                  <c:v>0.55730000000000002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3-4974-9AE7-A7DE5CBA0DDC}"/>
            </c:ext>
          </c:extLst>
        </c:ser>
        <c:ser>
          <c:idx val="1"/>
          <c:order val="1"/>
          <c:tx>
            <c:v>JPL 2018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'pump pressure drop and flowrate'!$B$14</c:f>
              <c:numCache>
                <c:formatCode>General</c:formatCode>
                <c:ptCount val="1"/>
                <c:pt idx="0">
                  <c:v>0.45400000000000001</c:v>
                </c:pt>
              </c:numCache>
            </c:numRef>
          </c:xVal>
          <c:yVal>
            <c:numRef>
              <c:f>'pump pressure drop and flowrate'!$C$14</c:f>
              <c:numCache>
                <c:formatCode>General</c:formatCode>
                <c:ptCount val="1"/>
                <c:pt idx="0">
                  <c:v>0.27700000000000002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B0-48FB-A7F9-C086D4C13E77}"/>
            </c:ext>
          </c:extLst>
        </c:ser>
        <c:ser>
          <c:idx val="2"/>
          <c:order val="2"/>
          <c:tx>
            <c:v>2017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'pump pressure drop and flowrate'!$B$15</c:f>
              <c:numCache>
                <c:formatCode>General</c:formatCode>
                <c:ptCount val="1"/>
                <c:pt idx="0">
                  <c:v>0.25</c:v>
                </c:pt>
              </c:numCache>
            </c:numRef>
          </c:xVal>
          <c:yVal>
            <c:numRef>
              <c:f>'pump pressure drop and flowrate'!$C$15</c:f>
              <c:numCache>
                <c:formatCode>General</c:formatCode>
                <c:ptCount val="1"/>
                <c:pt idx="0">
                  <c:v>0.47099999999999997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B0-48FB-A7F9-C086D4C13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333647"/>
        <c:axId val="1563334479"/>
      </c:scatterChart>
      <c:valAx>
        <c:axId val="156333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flow</a:t>
                </a:r>
                <a:r>
                  <a:rPr lang="en-IE" baseline="0"/>
                  <a:t> rate (litres/second)</a:t>
                </a:r>
                <a:endParaRPr lang="en-IE"/>
              </a:p>
            </c:rich>
          </c:tx>
          <c:layout>
            <c:manualLayout>
              <c:xMode val="edge"/>
              <c:yMode val="edge"/>
              <c:x val="0.36461260852008881"/>
              <c:y val="0.80677990918790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34479"/>
        <c:crosses val="autoZero"/>
        <c:crossBetween val="midCat"/>
      </c:valAx>
      <c:valAx>
        <c:axId val="156333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Pressure drop</a:t>
                </a:r>
                <a:r>
                  <a:rPr lang="en-IE" baseline="0"/>
                  <a:t> (bar)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3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HOT SIDE (2022)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'pump pressure drop and flowrate'!$C$18:$C$20</c:f>
              <c:strCache>
                <c:ptCount val="3"/>
                <c:pt idx="0">
                  <c:v>HOT SIDE (2022)</c:v>
                </c:pt>
                <c:pt idx="1">
                  <c:v>Pressure drop</c:v>
                </c:pt>
                <c:pt idx="2">
                  <c:v>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9186548310674649E-2"/>
                  <c:y val="2.08096383785360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'pump pressure drop and flowrate'!$B$21:$B$30</c:f>
              <c:numCache>
                <c:formatCode>General</c:formatCode>
                <c:ptCount val="10"/>
                <c:pt idx="0">
                  <c:v>0.45829999999999999</c:v>
                </c:pt>
                <c:pt idx="1">
                  <c:v>0.42359999999999998</c:v>
                </c:pt>
                <c:pt idx="2">
                  <c:v>0.40100000000000002</c:v>
                </c:pt>
                <c:pt idx="3">
                  <c:v>0.36109999999999998</c:v>
                </c:pt>
                <c:pt idx="4">
                  <c:v>0.3125</c:v>
                </c:pt>
                <c:pt idx="5">
                  <c:v>0.26390000000000002</c:v>
                </c:pt>
                <c:pt idx="6">
                  <c:v>0.22220000000000001</c:v>
                </c:pt>
                <c:pt idx="7">
                  <c:v>0.15970000000000001</c:v>
                </c:pt>
                <c:pt idx="8">
                  <c:v>0.1181</c:v>
                </c:pt>
                <c:pt idx="9">
                  <c:v>6.9400000000000003E-2</c:v>
                </c:pt>
              </c:numCache>
            </c:numRef>
          </c:xVal>
          <c:yVal>
            <c:numRef>
              <c:f>'pump pressure drop and flowrate'!$C$21:$C$30</c:f>
              <c:numCache>
                <c:formatCode>General</c:formatCode>
                <c:ptCount val="10"/>
                <c:pt idx="0">
                  <c:v>0.1333</c:v>
                </c:pt>
                <c:pt idx="1">
                  <c:v>0.17560000000000001</c:v>
                </c:pt>
                <c:pt idx="2">
                  <c:v>0.2024</c:v>
                </c:pt>
                <c:pt idx="3">
                  <c:v>0.25769999999999998</c:v>
                </c:pt>
                <c:pt idx="4">
                  <c:v>0.31709999999999999</c:v>
                </c:pt>
                <c:pt idx="5">
                  <c:v>0.36330000000000001</c:v>
                </c:pt>
                <c:pt idx="6">
                  <c:v>0.42330000000000001</c:v>
                </c:pt>
                <c:pt idx="7">
                  <c:v>0.47839999999999999</c:v>
                </c:pt>
                <c:pt idx="8">
                  <c:v>0.53300000000000003</c:v>
                </c:pt>
                <c:pt idx="9">
                  <c:v>0.57150000000000001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EB-411C-87E3-A6622E038A85}"/>
            </c:ext>
          </c:extLst>
        </c:ser>
        <c:ser>
          <c:idx val="1"/>
          <c:order val="1"/>
          <c:tx>
            <c:v>JPL 2018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'pump pressure drop and flowrate'!$B$31</c:f>
              <c:numCache>
                <c:formatCode>General</c:formatCode>
                <c:ptCount val="1"/>
                <c:pt idx="0">
                  <c:v>0.47199999999999998</c:v>
                </c:pt>
              </c:numCache>
            </c:numRef>
          </c:xVal>
          <c:yVal>
            <c:numRef>
              <c:f>'pump pressure drop and flowrate'!$C$31</c:f>
              <c:numCache>
                <c:formatCode>General</c:formatCode>
                <c:ptCount val="1"/>
                <c:pt idx="0">
                  <c:v>0.13700000000000001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78-4B0B-A646-4C810E55F735}"/>
            </c:ext>
          </c:extLst>
        </c:ser>
        <c:ser>
          <c:idx val="2"/>
          <c:order val="2"/>
          <c:tx>
            <c:v>2017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'pump pressure drop and flowrate'!$B$32</c:f>
              <c:numCache>
                <c:formatCode>General</c:formatCode>
                <c:ptCount val="1"/>
                <c:pt idx="0">
                  <c:v>0.42499999999999999</c:v>
                </c:pt>
              </c:numCache>
            </c:numRef>
          </c:xVal>
          <c:yVal>
            <c:numRef>
              <c:f>'pump pressure drop and flowrate'!$C$32</c:f>
              <c:numCache>
                <c:formatCode>General</c:formatCode>
                <c:ptCount val="1"/>
                <c:pt idx="0">
                  <c:v>0.21199999999999999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78-4B0B-A646-4C810E55F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28320"/>
        <c:axId val="95234144"/>
      </c:scatterChart>
      <c:valAx>
        <c:axId val="9522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flow rate (litres/second)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4144"/>
        <c:crosses val="autoZero"/>
        <c:crossBetween val="midCat"/>
      </c:valAx>
      <c:valAx>
        <c:axId val="9523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Pressure drop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COLD</a:t>
            </a:r>
            <a:r>
              <a:rPr lang="en-IE" baseline="0"/>
              <a:t> SIDE (2022)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458208661417323"/>
                  <c:y val="3.1193132108486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'pump pressure drop and flowrate'!$C$4:$C$13</c:f>
              <c:numCache>
                <c:formatCode>General</c:formatCode>
                <c:ptCount val="10"/>
                <c:pt idx="0">
                  <c:v>0.1113</c:v>
                </c:pt>
                <c:pt idx="1">
                  <c:v>0.2157</c:v>
                </c:pt>
                <c:pt idx="2">
                  <c:v>0.25380000000000003</c:v>
                </c:pt>
                <c:pt idx="3">
                  <c:v>0.31680000000000003</c:v>
                </c:pt>
                <c:pt idx="4">
                  <c:v>0.36130000000000001</c:v>
                </c:pt>
                <c:pt idx="5">
                  <c:v>0.40310000000000001</c:v>
                </c:pt>
                <c:pt idx="6">
                  <c:v>0.4511</c:v>
                </c:pt>
                <c:pt idx="7">
                  <c:v>0.48459999999999998</c:v>
                </c:pt>
                <c:pt idx="8">
                  <c:v>0.5181</c:v>
                </c:pt>
                <c:pt idx="9">
                  <c:v>0.55730000000000002</c:v>
                </c:pt>
              </c:numCache>
            </c:numRef>
          </c:xVal>
          <c:yVal>
            <c:numRef>
              <c:f>'pump pressure drop and flowrate'!$B$4:$B$13</c:f>
              <c:numCache>
                <c:formatCode>General</c:formatCode>
                <c:ptCount val="10"/>
                <c:pt idx="0">
                  <c:v>0.58330000000000004</c:v>
                </c:pt>
                <c:pt idx="1">
                  <c:v>0.50829999999999997</c:v>
                </c:pt>
                <c:pt idx="2">
                  <c:v>0.47499999999999998</c:v>
                </c:pt>
                <c:pt idx="3">
                  <c:v>0.42499999999999999</c:v>
                </c:pt>
                <c:pt idx="4">
                  <c:v>0.37919999999999998</c:v>
                </c:pt>
                <c:pt idx="5">
                  <c:v>0.3417</c:v>
                </c:pt>
                <c:pt idx="6">
                  <c:v>0.29580000000000001</c:v>
                </c:pt>
                <c:pt idx="7">
                  <c:v>0.25829999999999997</c:v>
                </c:pt>
                <c:pt idx="8">
                  <c:v>0.21249999999999999</c:v>
                </c:pt>
                <c:pt idx="9">
                  <c:v>0.17080000000000001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6-401A-8EA1-8DF6BD11A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084543"/>
        <c:axId val="954038687"/>
      </c:scatterChart>
      <c:valAx>
        <c:axId val="95908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Pressure</a:t>
                </a:r>
                <a:r>
                  <a:rPr lang="en-IE" baseline="0"/>
                  <a:t> drop (bar)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038687"/>
        <c:crosses val="autoZero"/>
        <c:crossBetween val="midCat"/>
      </c:valAx>
      <c:valAx>
        <c:axId val="95403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flow rate (litres/s)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8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HOT</a:t>
            </a:r>
            <a:r>
              <a:rPr lang="en-IE" baseline="0"/>
              <a:t> SIDE (2022)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1480096237970253E-2"/>
                  <c:y val="2.73439778361038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'pump pressure drop and flowrate'!$C$21:$C$30</c:f>
              <c:numCache>
                <c:formatCode>General</c:formatCode>
                <c:ptCount val="10"/>
                <c:pt idx="0">
                  <c:v>0.1333</c:v>
                </c:pt>
                <c:pt idx="1">
                  <c:v>0.17560000000000001</c:v>
                </c:pt>
                <c:pt idx="2">
                  <c:v>0.2024</c:v>
                </c:pt>
                <c:pt idx="3">
                  <c:v>0.25769999999999998</c:v>
                </c:pt>
                <c:pt idx="4">
                  <c:v>0.31709999999999999</c:v>
                </c:pt>
                <c:pt idx="5">
                  <c:v>0.36330000000000001</c:v>
                </c:pt>
                <c:pt idx="6">
                  <c:v>0.42330000000000001</c:v>
                </c:pt>
                <c:pt idx="7">
                  <c:v>0.47839999999999999</c:v>
                </c:pt>
                <c:pt idx="8">
                  <c:v>0.53300000000000003</c:v>
                </c:pt>
                <c:pt idx="9">
                  <c:v>0.57150000000000001</c:v>
                </c:pt>
              </c:numCache>
            </c:numRef>
          </c:xVal>
          <c:yVal>
            <c:numRef>
              <c:f>'pump pressure drop and flowrate'!$B$21:$B$30</c:f>
              <c:numCache>
                <c:formatCode>General</c:formatCode>
                <c:ptCount val="10"/>
                <c:pt idx="0">
                  <c:v>0.45829999999999999</c:v>
                </c:pt>
                <c:pt idx="1">
                  <c:v>0.42359999999999998</c:v>
                </c:pt>
                <c:pt idx="2">
                  <c:v>0.40100000000000002</c:v>
                </c:pt>
                <c:pt idx="3">
                  <c:v>0.36109999999999998</c:v>
                </c:pt>
                <c:pt idx="4">
                  <c:v>0.3125</c:v>
                </c:pt>
                <c:pt idx="5">
                  <c:v>0.26390000000000002</c:v>
                </c:pt>
                <c:pt idx="6">
                  <c:v>0.22220000000000001</c:v>
                </c:pt>
                <c:pt idx="7">
                  <c:v>0.15970000000000001</c:v>
                </c:pt>
                <c:pt idx="8">
                  <c:v>0.1181</c:v>
                </c:pt>
                <c:pt idx="9">
                  <c:v>6.9400000000000003E-2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1-4A9B-8060-3F51043AD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423375"/>
        <c:axId val="1024420047"/>
      </c:scatterChart>
      <c:valAx>
        <c:axId val="102442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Pressure</a:t>
                </a:r>
                <a:r>
                  <a:rPr lang="en-IE" baseline="0"/>
                  <a:t> drop (bar)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20047"/>
        <c:crosses val="autoZero"/>
        <c:crossBetween val="midCat"/>
      </c:valAx>
      <c:valAx>
        <c:axId val="102442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flow rate (litres/s)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2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Pump</a:t>
            </a:r>
            <a:r>
              <a:rPr lang="en-US" baseline="0"/>
              <a:t> characteristic curves</a:t>
            </a:r>
            <a:r>
              <a:rPr lang="en-US"/>
              <a:t> (2022) </a:t>
            </a:r>
          </a:p>
        </c:rich>
      </c:tx>
      <c:layout>
        <c:manualLayout>
          <c:xMode val="edge"/>
          <c:yMode val="edge"/>
          <c:x val="0.23587085473934663"/>
          <c:y val="1.51361884515053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79734079242493"/>
          <c:y val="0.10369749075962512"/>
          <c:w val="0.80830609950648469"/>
          <c:h val="0.540308295554936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'pump pressure drop and flowrate'!$C$18:$C$20</c:f>
              <c:strCache>
                <c:ptCount val="3"/>
                <c:pt idx="0">
                  <c:v>HOT SIDE (2022)</c:v>
                </c:pt>
                <c:pt idx="1">
                  <c:v>Pressure drop</c:v>
                </c:pt>
                <c:pt idx="2">
                  <c:v>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1974619138846499E-3"/>
                  <c:y val="2.168199404385025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ph = -0.4713mh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- 0.8896mh + 0.6381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'pump pressure drop and flowrate'!$B$21:$B$30</c:f>
              <c:numCache>
                <c:formatCode>General</c:formatCode>
                <c:ptCount val="10"/>
                <c:pt idx="0">
                  <c:v>0.45829999999999999</c:v>
                </c:pt>
                <c:pt idx="1">
                  <c:v>0.42359999999999998</c:v>
                </c:pt>
                <c:pt idx="2">
                  <c:v>0.40100000000000002</c:v>
                </c:pt>
                <c:pt idx="3">
                  <c:v>0.36109999999999998</c:v>
                </c:pt>
                <c:pt idx="4">
                  <c:v>0.3125</c:v>
                </c:pt>
                <c:pt idx="5">
                  <c:v>0.26390000000000002</c:v>
                </c:pt>
                <c:pt idx="6">
                  <c:v>0.22220000000000001</c:v>
                </c:pt>
                <c:pt idx="7">
                  <c:v>0.15970000000000001</c:v>
                </c:pt>
                <c:pt idx="8">
                  <c:v>0.1181</c:v>
                </c:pt>
                <c:pt idx="9">
                  <c:v>6.9400000000000003E-2</c:v>
                </c:pt>
              </c:numCache>
            </c:numRef>
          </c:xVal>
          <c:yVal>
            <c:numRef>
              <c:f>'pump pressure drop and flowrate'!$C$21:$C$30</c:f>
              <c:numCache>
                <c:formatCode>General</c:formatCode>
                <c:ptCount val="10"/>
                <c:pt idx="0">
                  <c:v>0.1333</c:v>
                </c:pt>
                <c:pt idx="1">
                  <c:v>0.17560000000000001</c:v>
                </c:pt>
                <c:pt idx="2">
                  <c:v>0.2024</c:v>
                </c:pt>
                <c:pt idx="3">
                  <c:v>0.25769999999999998</c:v>
                </c:pt>
                <c:pt idx="4">
                  <c:v>0.31709999999999999</c:v>
                </c:pt>
                <c:pt idx="5">
                  <c:v>0.36330000000000001</c:v>
                </c:pt>
                <c:pt idx="6">
                  <c:v>0.42330000000000001</c:v>
                </c:pt>
                <c:pt idx="7">
                  <c:v>0.47839999999999999</c:v>
                </c:pt>
                <c:pt idx="8">
                  <c:v>0.53300000000000003</c:v>
                </c:pt>
                <c:pt idx="9">
                  <c:v>0.57150000000000001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8D-491B-B1D2-3607EF1B7C96}"/>
            </c:ext>
          </c:extLst>
        </c:ser>
        <c:ser>
          <c:idx val="3"/>
          <c:order val="3"/>
          <c:tx>
            <c:v>COLD SIDE (2022) Pressure drop bar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4823008328992129"/>
                  <c:y val="-0.276956791843143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pc = -0.7843mc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- 0.4802mc + 0.6598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'pump pressure drop and flowrate'!$B$4:$B$13</c:f>
              <c:numCache>
                <c:formatCode>General</c:formatCode>
                <c:ptCount val="10"/>
                <c:pt idx="0">
                  <c:v>0.58330000000000004</c:v>
                </c:pt>
                <c:pt idx="1">
                  <c:v>0.50829999999999997</c:v>
                </c:pt>
                <c:pt idx="2">
                  <c:v>0.47499999999999998</c:v>
                </c:pt>
                <c:pt idx="3">
                  <c:v>0.42499999999999999</c:v>
                </c:pt>
                <c:pt idx="4">
                  <c:v>0.37919999999999998</c:v>
                </c:pt>
                <c:pt idx="5">
                  <c:v>0.3417</c:v>
                </c:pt>
                <c:pt idx="6">
                  <c:v>0.29580000000000001</c:v>
                </c:pt>
                <c:pt idx="7">
                  <c:v>0.25829999999999997</c:v>
                </c:pt>
                <c:pt idx="8">
                  <c:v>0.21249999999999999</c:v>
                </c:pt>
                <c:pt idx="9">
                  <c:v>0.17080000000000001</c:v>
                </c:pt>
              </c:numCache>
            </c:numRef>
          </c:xVal>
          <c:yVal>
            <c:numRef>
              <c:f>'pump pressure drop and flowrate'!$C$4:$C$13</c:f>
              <c:numCache>
                <c:formatCode>General</c:formatCode>
                <c:ptCount val="10"/>
                <c:pt idx="0">
                  <c:v>0.1113</c:v>
                </c:pt>
                <c:pt idx="1">
                  <c:v>0.2157</c:v>
                </c:pt>
                <c:pt idx="2">
                  <c:v>0.25380000000000003</c:v>
                </c:pt>
                <c:pt idx="3">
                  <c:v>0.31680000000000003</c:v>
                </c:pt>
                <c:pt idx="4">
                  <c:v>0.36130000000000001</c:v>
                </c:pt>
                <c:pt idx="5">
                  <c:v>0.40310000000000001</c:v>
                </c:pt>
                <c:pt idx="6">
                  <c:v>0.4511</c:v>
                </c:pt>
                <c:pt idx="7">
                  <c:v>0.48459999999999998</c:v>
                </c:pt>
                <c:pt idx="8">
                  <c:v>0.5181</c:v>
                </c:pt>
                <c:pt idx="9">
                  <c:v>0.55730000000000002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8D-491B-B1D2-3607EF1B7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28320"/>
        <c:axId val="9523414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JPL 2018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'pump pressure drop and flowrate'!$B$31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0.47199999999999998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'pump pressure drop and flowrate'!$C$31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0.13700000000000001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98D-491B-B1D2-3607EF1B7C9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2017 B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'pump pressure drop and flowrate'!$B$32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0.42499999999999999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'pump pressure drop and flowrate'!$C$32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0.21199999999999999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98D-491B-B1D2-3607EF1B7C96}"/>
                  </c:ext>
                </c:extLst>
              </c15:ser>
            </c15:filteredScatterSeries>
          </c:ext>
        </c:extLst>
      </c:scatterChart>
      <c:valAx>
        <c:axId val="9522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flow rate (litres/second)</a:t>
                </a:r>
              </a:p>
            </c:rich>
          </c:tx>
          <c:layout>
            <c:manualLayout>
              <c:xMode val="edge"/>
              <c:yMode val="edge"/>
              <c:x val="0.39053133030931481"/>
              <c:y val="0.701516747388039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4144"/>
        <c:crosses val="autoZero"/>
        <c:crossBetween val="midCat"/>
      </c:valAx>
      <c:valAx>
        <c:axId val="9523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Pressure drop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2313918656459851E-2"/>
          <c:y val="0.77881887077479106"/>
          <c:w val="0.93927468732749886"/>
          <c:h val="0.198284664627651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Pressure</a:t>
            </a:r>
            <a:r>
              <a:rPr lang="en-IE" baseline="0"/>
              <a:t> drop factors for tube entrance and exits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44564722088244"/>
          <c:y val="0.16484444444444443"/>
          <c:w val="0.79817937763216373"/>
          <c:h val="0.527376727909011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'entrance exit pressure losses'!$B$1</c:f>
              <c:strCache>
                <c:ptCount val="1"/>
                <c:pt idx="0">
                  <c:v>Ke turbulent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09624431233881"/>
                  <c:y val="-8.30217907349394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'entrance exit pressure losses'!$A$2:$A$11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'entrance exit pressure losses'!$B$2:$B$11</c:f>
              <c:numCache>
                <c:formatCode>General</c:formatCode>
                <c:ptCount val="10"/>
                <c:pt idx="0">
                  <c:v>0.8</c:v>
                </c:pt>
                <c:pt idx="1">
                  <c:v>0.62</c:v>
                </c:pt>
                <c:pt idx="2">
                  <c:v>0.47</c:v>
                </c:pt>
                <c:pt idx="3">
                  <c:v>0.33</c:v>
                </c:pt>
                <c:pt idx="4">
                  <c:v>0.2</c:v>
                </c:pt>
                <c:pt idx="5">
                  <c:v>0.1</c:v>
                </c:pt>
                <c:pt idx="6">
                  <c:v>0.02</c:v>
                </c:pt>
                <c:pt idx="7">
                  <c:v>-0.02</c:v>
                </c:pt>
                <c:pt idx="8">
                  <c:v>-0.08</c:v>
                </c:pt>
                <c:pt idx="9">
                  <c:v>-0.1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D3-42A1-B4D9-6FF634F6B69F}"/>
            </c:ext>
          </c:extLst>
        </c:ser>
        <c:ser>
          <c:idx val="1"/>
          <c:order val="1"/>
          <c:tx>
            <c:v>Kc turbulent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902799650043746"/>
                  <c:y val="-0.12139435695538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'entrance exit pressure losses'!$A$2:$A$11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'entrance exit pressure losses'!$C$2:$C$11</c:f>
              <c:numCache>
                <c:formatCode>General</c:formatCode>
                <c:ptCount val="10"/>
                <c:pt idx="0">
                  <c:v>0.45</c:v>
                </c:pt>
                <c:pt idx="1">
                  <c:v>0.42</c:v>
                </c:pt>
                <c:pt idx="2">
                  <c:v>0.38</c:v>
                </c:pt>
                <c:pt idx="3">
                  <c:v>0.34</c:v>
                </c:pt>
                <c:pt idx="4">
                  <c:v>0.3</c:v>
                </c:pt>
                <c:pt idx="5">
                  <c:v>0.27</c:v>
                </c:pt>
                <c:pt idx="6">
                  <c:v>0.22</c:v>
                </c:pt>
                <c:pt idx="7">
                  <c:v>0.19</c:v>
                </c:pt>
                <c:pt idx="8">
                  <c:v>0.13</c:v>
                </c:pt>
                <c:pt idx="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D3-42A1-B4D9-6FF634F6B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750576"/>
        <c:axId val="2045747248"/>
      </c:scatterChart>
      <c:valAx>
        <c:axId val="204575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Sigma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747248"/>
        <c:crosses val="autoZero"/>
        <c:crossBetween val="midCat"/>
      </c:valAx>
      <c:valAx>
        <c:axId val="20457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kc,ke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75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0</xdr:row>
      <xdr:rowOff>0</xdr:rowOff>
    </xdr:from>
    <xdr:to>
      <xdr:col>11</xdr:col>
      <xdr:colOff>358140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490EB-CFCE-48FE-95E0-83FF9627F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361702</xdr:colOff>
      <xdr:row>16</xdr:row>
      <xdr:rowOff>183325</xdr:rowOff>
    </xdr:from>
    <xdr:to>
      <xdr:col>16</xdr:col>
      <xdr:colOff>352176</xdr:colOff>
      <xdr:row>34</xdr:row>
      <xdr:rowOff>78550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211064-7B7C-4432-A595-5CB5EEBE3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443865</xdr:colOff>
      <xdr:row>0</xdr:row>
      <xdr:rowOff>0</xdr:rowOff>
    </xdr:from>
    <xdr:to>
      <xdr:col>24</xdr:col>
      <xdr:colOff>139065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8A0A3D-02ED-4757-A4FB-DB33996AE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95250</xdr:colOff>
      <xdr:row>17</xdr:row>
      <xdr:rowOff>9525</xdr:rowOff>
    </xdr:from>
    <xdr:to>
      <xdr:col>24</xdr:col>
      <xdr:colOff>400050</xdr:colOff>
      <xdr:row>32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8FCF0F-F5B7-4A97-86B2-2E4A672ED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247543</xdr:colOff>
      <xdr:row>33</xdr:row>
      <xdr:rowOff>164007</xdr:rowOff>
    </xdr:from>
    <xdr:to>
      <xdr:col>10</xdr:col>
      <xdr:colOff>230317</xdr:colOff>
      <xdr:row>51</xdr:row>
      <xdr:rowOff>61384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3D6B6B-95D1-40CE-B270-5F2BF48BF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11429</xdr:colOff>
      <xdr:row>0</xdr:row>
      <xdr:rowOff>59055</xdr:rowOff>
    </xdr:from>
    <xdr:to>
      <xdr:col>13</xdr:col>
      <xdr:colOff>390524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25507D-C321-429D-8EB7-808FAB79A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BA44-5CBB-4482-B89C-29FF72610136}">
  <dimension ref="A1:C32"/>
  <sheetViews>
    <sheetView tabSelected="1" topLeftCell="A31" zoomScale="115" zoomScaleNormal="115" workbookViewId="0">
      <selection activeCell="L46" sqref="L46"/>
    </sheetView>
  </sheetViews>
  <sheetFormatPr defaultRowHeight="15" x14ac:dyDescent="0.25"/>
  <cols>
    <col min="2" max="2" width="20.42578125" bestFit="1" customWidth="1"/>
    <col min="3" max="3" width="12.140625" bestFit="1" customWidth="1"/>
  </cols>
  <sheetData>
    <row r="1" spans="1:3" x14ac:dyDescent="0.25">
      <c r="B1" t="s">
        <v>0</v>
      </c>
    </row>
    <row r="2" spans="1:3" x14ac:dyDescent="0.25">
      <c r="B2" t="s">
        <v>1</v>
      </c>
      <c r="C2" t="s">
        <v>4</v>
      </c>
    </row>
    <row r="3" spans="1:3" x14ac:dyDescent="0.25">
      <c r="B3" t="s">
        <v>2</v>
      </c>
      <c r="C3" t="s">
        <v>3</v>
      </c>
    </row>
    <row r="4" spans="1:3" x14ac:dyDescent="0.25">
      <c r="B4">
        <v>0.58330000000000004</v>
      </c>
      <c r="C4">
        <v>0.1113</v>
      </c>
    </row>
    <row r="5" spans="1:3" x14ac:dyDescent="0.25">
      <c r="B5">
        <v>0.50829999999999997</v>
      </c>
      <c r="C5">
        <v>0.2157</v>
      </c>
    </row>
    <row r="6" spans="1:3" x14ac:dyDescent="0.25">
      <c r="B6">
        <v>0.47499999999999998</v>
      </c>
      <c r="C6">
        <v>0.25380000000000003</v>
      </c>
    </row>
    <row r="7" spans="1:3" x14ac:dyDescent="0.25">
      <c r="B7">
        <v>0.42499999999999999</v>
      </c>
      <c r="C7">
        <v>0.31680000000000003</v>
      </c>
    </row>
    <row r="8" spans="1:3" x14ac:dyDescent="0.25">
      <c r="B8">
        <v>0.37919999999999998</v>
      </c>
      <c r="C8">
        <v>0.36130000000000001</v>
      </c>
    </row>
    <row r="9" spans="1:3" x14ac:dyDescent="0.25">
      <c r="B9">
        <v>0.3417</v>
      </c>
      <c r="C9">
        <v>0.40310000000000001</v>
      </c>
    </row>
    <row r="10" spans="1:3" x14ac:dyDescent="0.25">
      <c r="B10">
        <v>0.29580000000000001</v>
      </c>
      <c r="C10">
        <v>0.4511</v>
      </c>
    </row>
    <row r="11" spans="1:3" x14ac:dyDescent="0.25">
      <c r="B11">
        <v>0.25829999999999997</v>
      </c>
      <c r="C11">
        <v>0.48459999999999998</v>
      </c>
    </row>
    <row r="12" spans="1:3" x14ac:dyDescent="0.25">
      <c r="B12">
        <v>0.21249999999999999</v>
      </c>
      <c r="C12">
        <v>0.5181</v>
      </c>
    </row>
    <row r="13" spans="1:3" x14ac:dyDescent="0.25">
      <c r="B13">
        <v>0.17080000000000001</v>
      </c>
      <c r="C13">
        <v>0.55730000000000002</v>
      </c>
    </row>
    <row r="14" spans="1:3" x14ac:dyDescent="0.25">
      <c r="A14" t="s">
        <v>28</v>
      </c>
      <c r="B14">
        <v>0.45400000000000001</v>
      </c>
      <c r="C14">
        <v>0.27700000000000002</v>
      </c>
    </row>
    <row r="15" spans="1:3" x14ac:dyDescent="0.25">
      <c r="A15" t="s">
        <v>29</v>
      </c>
      <c r="B15">
        <v>0.25</v>
      </c>
      <c r="C15">
        <v>0.47099999999999997</v>
      </c>
    </row>
    <row r="18" spans="1:3" x14ac:dyDescent="0.25">
      <c r="B18" t="s">
        <v>5</v>
      </c>
    </row>
    <row r="19" spans="1:3" x14ac:dyDescent="0.25">
      <c r="B19" t="s">
        <v>1</v>
      </c>
      <c r="C19" t="s">
        <v>4</v>
      </c>
    </row>
    <row r="20" spans="1:3" x14ac:dyDescent="0.25">
      <c r="B20" t="s">
        <v>2</v>
      </c>
      <c r="C20" t="s">
        <v>3</v>
      </c>
    </row>
    <row r="21" spans="1:3" x14ac:dyDescent="0.25">
      <c r="B21">
        <v>0.45829999999999999</v>
      </c>
      <c r="C21">
        <v>0.1333</v>
      </c>
    </row>
    <row r="22" spans="1:3" x14ac:dyDescent="0.25">
      <c r="B22">
        <v>0.42359999999999998</v>
      </c>
      <c r="C22">
        <v>0.17560000000000001</v>
      </c>
    </row>
    <row r="23" spans="1:3" x14ac:dyDescent="0.25">
      <c r="B23">
        <v>0.40100000000000002</v>
      </c>
      <c r="C23">
        <v>0.2024</v>
      </c>
    </row>
    <row r="24" spans="1:3" x14ac:dyDescent="0.25">
      <c r="B24">
        <v>0.36109999999999998</v>
      </c>
      <c r="C24">
        <v>0.25769999999999998</v>
      </c>
    </row>
    <row r="25" spans="1:3" x14ac:dyDescent="0.25">
      <c r="B25">
        <v>0.3125</v>
      </c>
      <c r="C25">
        <v>0.31709999999999999</v>
      </c>
    </row>
    <row r="26" spans="1:3" x14ac:dyDescent="0.25">
      <c r="B26">
        <v>0.26390000000000002</v>
      </c>
      <c r="C26">
        <v>0.36330000000000001</v>
      </c>
    </row>
    <row r="27" spans="1:3" x14ac:dyDescent="0.25">
      <c r="B27">
        <v>0.22220000000000001</v>
      </c>
      <c r="C27">
        <v>0.42330000000000001</v>
      </c>
    </row>
    <row r="28" spans="1:3" x14ac:dyDescent="0.25">
      <c r="B28">
        <v>0.15970000000000001</v>
      </c>
      <c r="C28">
        <v>0.47839999999999999</v>
      </c>
    </row>
    <row r="29" spans="1:3" x14ac:dyDescent="0.25">
      <c r="B29">
        <v>0.1181</v>
      </c>
      <c r="C29">
        <v>0.53300000000000003</v>
      </c>
    </row>
    <row r="30" spans="1:3" x14ac:dyDescent="0.25">
      <c r="B30">
        <v>6.9400000000000003E-2</v>
      </c>
      <c r="C30">
        <v>0.57150000000000001</v>
      </c>
    </row>
    <row r="31" spans="1:3" x14ac:dyDescent="0.25">
      <c r="A31" t="s">
        <v>28</v>
      </c>
      <c r="B31">
        <v>0.47199999999999998</v>
      </c>
      <c r="C31">
        <v>0.13700000000000001</v>
      </c>
    </row>
    <row r="32" spans="1:3" x14ac:dyDescent="0.25">
      <c r="A32" t="s">
        <v>29</v>
      </c>
      <c r="B32">
        <v>0.42499999999999999</v>
      </c>
      <c r="C32">
        <v>0.21199999999999999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0AEE-4634-4177-A322-755E1ED26919}">
  <dimension ref="A1:C11"/>
  <sheetViews>
    <sheetView workbookViewId="0">
      <selection activeCell="E17" sqref="E17"/>
    </sheetView>
  </sheetViews>
  <sheetFormatPr defaultRowHeight="15" x14ac:dyDescent="0.25"/>
  <cols>
    <col min="2" max="2" width="10.85546875" bestFit="1" customWidth="1"/>
    <col min="3" max="3" width="10.71093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0.1</v>
      </c>
      <c r="B2">
        <v>0.8</v>
      </c>
      <c r="C2">
        <v>0.45</v>
      </c>
    </row>
    <row r="3" spans="1:3" x14ac:dyDescent="0.25">
      <c r="A3">
        <v>0.2</v>
      </c>
      <c r="B3">
        <v>0.62</v>
      </c>
      <c r="C3">
        <v>0.42</v>
      </c>
    </row>
    <row r="4" spans="1:3" x14ac:dyDescent="0.25">
      <c r="A4">
        <v>0.3</v>
      </c>
      <c r="B4">
        <v>0.47</v>
      </c>
      <c r="C4">
        <v>0.38</v>
      </c>
    </row>
    <row r="5" spans="1:3" x14ac:dyDescent="0.25">
      <c r="A5">
        <v>0.4</v>
      </c>
      <c r="B5">
        <v>0.33</v>
      </c>
      <c r="C5">
        <v>0.34</v>
      </c>
    </row>
    <row r="6" spans="1:3" x14ac:dyDescent="0.25">
      <c r="A6">
        <v>0.5</v>
      </c>
      <c r="B6">
        <v>0.2</v>
      </c>
      <c r="C6">
        <v>0.3</v>
      </c>
    </row>
    <row r="7" spans="1:3" x14ac:dyDescent="0.25">
      <c r="A7">
        <v>0.6</v>
      </c>
      <c r="B7">
        <v>0.1</v>
      </c>
      <c r="C7">
        <v>0.27</v>
      </c>
    </row>
    <row r="8" spans="1:3" x14ac:dyDescent="0.25">
      <c r="A8">
        <v>0.7</v>
      </c>
      <c r="B8">
        <v>0.02</v>
      </c>
      <c r="C8">
        <v>0.22</v>
      </c>
    </row>
    <row r="9" spans="1:3" x14ac:dyDescent="0.25">
      <c r="A9">
        <v>0.8</v>
      </c>
      <c r="B9">
        <v>-0.02</v>
      </c>
      <c r="C9">
        <v>0.19</v>
      </c>
    </row>
    <row r="10" spans="1:3" x14ac:dyDescent="0.25">
      <c r="A10">
        <v>0.9</v>
      </c>
      <c r="B10">
        <v>-0.08</v>
      </c>
      <c r="C10">
        <v>0.13</v>
      </c>
    </row>
    <row r="11" spans="1:3" x14ac:dyDescent="0.25">
      <c r="A11">
        <v>1</v>
      </c>
      <c r="B11">
        <v>-0.1</v>
      </c>
      <c r="C11">
        <v>0.1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4505-3E2F-4059-8633-DD8051065C5E}">
  <dimension ref="B2:L12"/>
  <sheetViews>
    <sheetView workbookViewId="0">
      <selection activeCell="K1" sqref="K1:K1048576"/>
    </sheetView>
  </sheetViews>
  <sheetFormatPr defaultRowHeight="15" x14ac:dyDescent="0.25"/>
  <sheetData>
    <row r="2" spans="2:12" x14ac:dyDescent="0.25">
      <c r="B2" t="s">
        <v>21</v>
      </c>
      <c r="C2" s="2" t="s">
        <v>9</v>
      </c>
      <c r="D2" t="s">
        <v>17</v>
      </c>
      <c r="E2" s="2" t="s">
        <v>11</v>
      </c>
      <c r="F2" s="2" t="s">
        <v>23</v>
      </c>
      <c r="G2" s="4" t="s">
        <v>12</v>
      </c>
      <c r="H2" s="2" t="s">
        <v>13</v>
      </c>
      <c r="I2" t="s">
        <v>16</v>
      </c>
      <c r="J2" t="s">
        <v>14</v>
      </c>
      <c r="K2" s="2" t="s">
        <v>15</v>
      </c>
      <c r="L2" s="2" t="s">
        <v>22</v>
      </c>
    </row>
    <row r="3" spans="2:12" x14ac:dyDescent="0.25">
      <c r="B3" s="1">
        <v>6.4000000000000001E-2</v>
      </c>
      <c r="C3" s="2" t="s">
        <v>10</v>
      </c>
      <c r="D3" t="s">
        <v>10</v>
      </c>
      <c r="E3" s="2">
        <v>4</v>
      </c>
      <c r="F3" s="2">
        <f>2*SQRT(2)</f>
        <v>2.8284271247461903</v>
      </c>
      <c r="G3" s="4">
        <v>0.24</v>
      </c>
      <c r="H3" s="2">
        <v>0.35</v>
      </c>
      <c r="I3">
        <v>3.5</v>
      </c>
      <c r="J3" s="1">
        <v>5.3499999999999999E-2</v>
      </c>
      <c r="K3" s="2">
        <f t="shared" ref="K3:K8" si="0">MIN(H3-(2*J3),(I3-G3*V3)/E3)</f>
        <v>0.24299999999999999</v>
      </c>
      <c r="L3" s="3">
        <f>B3/(F3+1)</f>
        <v>1.6717047997679452E-2</v>
      </c>
    </row>
    <row r="4" spans="2:12" x14ac:dyDescent="0.25">
      <c r="B4" s="1">
        <v>6.4000000000000001E-2</v>
      </c>
      <c r="C4" s="2" t="s">
        <v>10</v>
      </c>
      <c r="D4" t="s">
        <v>18</v>
      </c>
      <c r="E4" s="2">
        <v>5</v>
      </c>
      <c r="F4" s="2">
        <v>3</v>
      </c>
      <c r="G4" s="4">
        <v>0.24</v>
      </c>
      <c r="H4" s="2">
        <v>0.35</v>
      </c>
      <c r="I4">
        <v>3.5</v>
      </c>
      <c r="J4" s="1">
        <v>5.3499999999999999E-2</v>
      </c>
      <c r="K4" s="2">
        <f t="shared" si="0"/>
        <v>0.24299999999999999</v>
      </c>
      <c r="L4" s="3">
        <f t="shared" ref="L4:L12" si="1">B4/(F4+1)</f>
        <v>1.6E-2</v>
      </c>
    </row>
    <row r="5" spans="2:12" x14ac:dyDescent="0.25">
      <c r="B5" s="1">
        <v>6.4000000000000001E-2</v>
      </c>
      <c r="C5" s="2" t="s">
        <v>10</v>
      </c>
      <c r="D5" t="s">
        <v>10</v>
      </c>
      <c r="E5" s="2">
        <v>9</v>
      </c>
      <c r="F5" s="2">
        <f>3*SQRT(2)</f>
        <v>4.2426406871192857</v>
      </c>
      <c r="G5" s="4">
        <v>0.24</v>
      </c>
      <c r="H5" s="2">
        <v>0.35</v>
      </c>
      <c r="I5">
        <v>3.5</v>
      </c>
      <c r="J5" s="1">
        <v>5.3499999999999999E-2</v>
      </c>
      <c r="K5" s="2">
        <f t="shared" si="0"/>
        <v>0.24299999999999999</v>
      </c>
      <c r="L5" s="3">
        <f t="shared" si="1"/>
        <v>1.2207588469154955E-2</v>
      </c>
    </row>
    <row r="6" spans="2:12" x14ac:dyDescent="0.25">
      <c r="B6" s="1">
        <v>6.4000000000000001E-2</v>
      </c>
      <c r="C6" s="2" t="s">
        <v>10</v>
      </c>
      <c r="D6" t="s">
        <v>19</v>
      </c>
      <c r="E6" s="2">
        <v>12</v>
      </c>
      <c r="F6" s="2">
        <f>SQRT(10)+1</f>
        <v>4.16227766016838</v>
      </c>
      <c r="G6" s="4">
        <v>0.24</v>
      </c>
      <c r="H6" s="2">
        <v>0.35</v>
      </c>
      <c r="I6">
        <v>3.5</v>
      </c>
      <c r="J6" s="1">
        <v>5.3499999999999999E-2</v>
      </c>
      <c r="K6" s="2">
        <f t="shared" si="0"/>
        <v>0.24299999999999999</v>
      </c>
      <c r="L6" s="3">
        <f t="shared" si="1"/>
        <v>1.2397628375129378E-2</v>
      </c>
    </row>
    <row r="7" spans="2:12" x14ac:dyDescent="0.25">
      <c r="B7" s="1">
        <v>6.4000000000000001E-2</v>
      </c>
      <c r="C7" s="2" t="s">
        <v>10</v>
      </c>
      <c r="D7" t="s">
        <v>18</v>
      </c>
      <c r="E7" s="2">
        <v>13</v>
      </c>
      <c r="F7" s="2">
        <v>5</v>
      </c>
      <c r="G7" s="4">
        <v>0.24</v>
      </c>
      <c r="H7" s="2">
        <v>0.35</v>
      </c>
      <c r="I7">
        <v>3.5</v>
      </c>
      <c r="J7" s="1">
        <v>5.3499999999999999E-2</v>
      </c>
      <c r="K7" s="2">
        <f t="shared" si="0"/>
        <v>0.24299999999999999</v>
      </c>
      <c r="L7" s="3">
        <f t="shared" si="1"/>
        <v>1.0666666666666666E-2</v>
      </c>
    </row>
    <row r="8" spans="2:12" x14ac:dyDescent="0.25">
      <c r="B8" s="1">
        <v>6.4000000000000001E-2</v>
      </c>
      <c r="C8" s="2" t="s">
        <v>10</v>
      </c>
      <c r="D8" t="s">
        <v>20</v>
      </c>
      <c r="E8" s="2">
        <v>16</v>
      </c>
      <c r="F8" s="2">
        <f>4*SQRT(2)</f>
        <v>5.6568542494923806</v>
      </c>
      <c r="G8" s="4">
        <v>0.216</v>
      </c>
      <c r="H8" s="2">
        <v>0.35</v>
      </c>
      <c r="I8">
        <v>3.5</v>
      </c>
      <c r="J8" s="1">
        <v>5.3499999999999999E-2</v>
      </c>
      <c r="K8" s="2">
        <f t="shared" si="0"/>
        <v>0.21875</v>
      </c>
      <c r="L8" s="3">
        <f t="shared" si="1"/>
        <v>9.6141507086294296E-3</v>
      </c>
    </row>
    <row r="9" spans="2:12" x14ac:dyDescent="0.25">
      <c r="B9" s="1">
        <v>6.4000000000000001E-2</v>
      </c>
      <c r="C9" s="2" t="s">
        <v>27</v>
      </c>
      <c r="D9" t="s">
        <v>24</v>
      </c>
      <c r="E9" s="2">
        <v>3</v>
      </c>
      <c r="F9">
        <v>2</v>
      </c>
      <c r="H9" s="2">
        <v>0.35</v>
      </c>
      <c r="I9">
        <v>3.5</v>
      </c>
      <c r="J9" s="1">
        <v>5.3499999999999999E-2</v>
      </c>
      <c r="K9" s="2">
        <f t="shared" ref="K9:K12" si="2">MIN(H9-(2*J9),(I9-G9*V9)/E9)</f>
        <v>0.24299999999999999</v>
      </c>
      <c r="L9" s="3">
        <f t="shared" si="1"/>
        <v>2.1333333333333333E-2</v>
      </c>
    </row>
    <row r="10" spans="2:12" x14ac:dyDescent="0.25">
      <c r="B10" s="1">
        <v>6.4000000000000001E-2</v>
      </c>
      <c r="C10" s="2" t="s">
        <v>27</v>
      </c>
      <c r="D10" t="s">
        <v>25</v>
      </c>
      <c r="E10" s="2">
        <v>7</v>
      </c>
      <c r="F10">
        <v>3</v>
      </c>
      <c r="H10" s="2">
        <v>0.35</v>
      </c>
      <c r="I10">
        <v>3.5</v>
      </c>
      <c r="J10" s="1">
        <v>5.3499999999999999E-2</v>
      </c>
      <c r="K10" s="2">
        <f t="shared" si="2"/>
        <v>0.24299999999999999</v>
      </c>
      <c r="L10" s="3">
        <f t="shared" si="1"/>
        <v>1.6E-2</v>
      </c>
    </row>
    <row r="11" spans="2:12" x14ac:dyDescent="0.25">
      <c r="B11" s="1">
        <v>6.4000000000000001E-2</v>
      </c>
      <c r="C11" s="2" t="s">
        <v>27</v>
      </c>
      <c r="D11" t="s">
        <v>26</v>
      </c>
      <c r="E11" s="2">
        <v>13</v>
      </c>
      <c r="F11">
        <f>(2*SQRT(3))+1</f>
        <v>4.4641016151377544</v>
      </c>
      <c r="H11" s="2">
        <v>0.35</v>
      </c>
      <c r="I11">
        <v>3.5</v>
      </c>
      <c r="J11" s="1">
        <v>5.3499999999999999E-2</v>
      </c>
      <c r="K11" s="2">
        <f t="shared" si="2"/>
        <v>0.24299999999999999</v>
      </c>
      <c r="L11" s="3">
        <f t="shared" si="1"/>
        <v>1.1712812921102038E-2</v>
      </c>
    </row>
    <row r="12" spans="2:12" x14ac:dyDescent="0.25">
      <c r="B12" s="1">
        <v>6.4000000000000001E-2</v>
      </c>
      <c r="C12" s="2" t="s">
        <v>27</v>
      </c>
      <c r="D12" t="s">
        <v>25</v>
      </c>
      <c r="E12" s="2">
        <v>16</v>
      </c>
      <c r="F12">
        <v>5</v>
      </c>
      <c r="H12" s="2">
        <v>0.35</v>
      </c>
      <c r="I12">
        <v>3.5</v>
      </c>
      <c r="J12" s="1">
        <v>5.3499999999999999E-2</v>
      </c>
      <c r="K12" s="2">
        <f t="shared" si="2"/>
        <v>0.21875</v>
      </c>
      <c r="L12" s="3">
        <f t="shared" si="1"/>
        <v>1.0666666666666666E-2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pump pressure drop and flowrate</vt:lpstr>
      <vt:lpstr>entrance exit pressure losses</vt:lpstr>
      <vt:lpstr>Possible Geometries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Peadar Byrne</dc:creator>
  <cp:lastModifiedBy>Peadar Byrne</cp:lastModifiedBy>
  <dcterms:created xsi:type="dcterms:W3CDTF">2022-05-14T11:40:59Z</dcterms:created>
  <dcterms:modified xsi:type="dcterms:W3CDTF">2022-05-25T10:21:38Z</dcterms:modified>
</cp:coreProperties>
</file>