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8_{B4E0B89B-89F0-4107-8131-589D7A1DE2A5}" xr6:coauthVersionLast="45" xr6:coauthVersionMax="45" xr10:uidLastSave="{00000000-0000-0000-0000-000000000000}"/>
  <bookViews>
    <workbookView xWindow="-108" yWindow="-108" windowWidth="23256" windowHeight="12576" xr2:uid="{03F7553A-4398-4C56-8BBD-8336DC2BC0DD}"/>
  </bookViews>
  <sheets>
    <sheet name="净收入(销-进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04" i="1" l="1"/>
  <c r="L304" i="1" s="1"/>
  <c r="M304" i="1" s="1"/>
  <c r="E304" i="1"/>
  <c r="L303" i="1"/>
  <c r="M303" i="1" s="1"/>
  <c r="J303" i="1"/>
  <c r="E303" i="1"/>
  <c r="J302" i="1"/>
  <c r="L302" i="1" s="1"/>
  <c r="M302" i="1" s="1"/>
  <c r="E302" i="1"/>
  <c r="J301" i="1"/>
  <c r="E301" i="1"/>
  <c r="L301" i="1" s="1"/>
  <c r="M301" i="1" s="1"/>
  <c r="J300" i="1"/>
  <c r="L300" i="1" s="1"/>
  <c r="M300" i="1" s="1"/>
  <c r="E300" i="1"/>
  <c r="L299" i="1"/>
  <c r="M299" i="1" s="1"/>
  <c r="J299" i="1"/>
  <c r="E299" i="1"/>
  <c r="J298" i="1"/>
  <c r="L298" i="1" s="1"/>
  <c r="M298" i="1" s="1"/>
  <c r="E298" i="1"/>
  <c r="J297" i="1"/>
  <c r="E297" i="1"/>
  <c r="L297" i="1" s="1"/>
  <c r="M297" i="1" s="1"/>
  <c r="J296" i="1"/>
  <c r="L296" i="1" s="1"/>
  <c r="M296" i="1" s="1"/>
  <c r="E296" i="1"/>
  <c r="L295" i="1"/>
  <c r="M295" i="1" s="1"/>
  <c r="J295" i="1"/>
  <c r="E295" i="1"/>
  <c r="J294" i="1"/>
  <c r="L294" i="1" s="1"/>
  <c r="M294" i="1" s="1"/>
  <c r="E294" i="1"/>
  <c r="J293" i="1"/>
  <c r="E293" i="1"/>
  <c r="L293" i="1" s="1"/>
  <c r="M293" i="1" s="1"/>
  <c r="J292" i="1"/>
  <c r="L292" i="1" s="1"/>
  <c r="M292" i="1" s="1"/>
  <c r="E292" i="1"/>
  <c r="L291" i="1"/>
  <c r="M291" i="1" s="1"/>
  <c r="J291" i="1"/>
  <c r="E291" i="1"/>
  <c r="J290" i="1"/>
  <c r="L290" i="1" s="1"/>
  <c r="M290" i="1" s="1"/>
  <c r="E290" i="1"/>
  <c r="J289" i="1"/>
  <c r="E289" i="1"/>
  <c r="L289" i="1" s="1"/>
  <c r="M289" i="1" s="1"/>
  <c r="J288" i="1"/>
  <c r="L288" i="1" s="1"/>
  <c r="M288" i="1" s="1"/>
  <c r="E288" i="1"/>
  <c r="L287" i="1"/>
  <c r="M287" i="1" s="1"/>
  <c r="J287" i="1"/>
  <c r="E287" i="1"/>
  <c r="J286" i="1"/>
  <c r="L286" i="1" s="1"/>
  <c r="M286" i="1" s="1"/>
  <c r="E286" i="1"/>
  <c r="J285" i="1"/>
  <c r="E285" i="1"/>
  <c r="L285" i="1" s="1"/>
  <c r="M285" i="1" s="1"/>
  <c r="J284" i="1"/>
  <c r="L284" i="1" s="1"/>
  <c r="M284" i="1" s="1"/>
  <c r="E284" i="1"/>
  <c r="L283" i="1"/>
  <c r="M283" i="1" s="1"/>
  <c r="J283" i="1"/>
  <c r="E283" i="1"/>
  <c r="J282" i="1"/>
  <c r="L282" i="1" s="1"/>
  <c r="M282" i="1" s="1"/>
  <c r="E282" i="1"/>
  <c r="J281" i="1"/>
  <c r="E281" i="1"/>
  <c r="L281" i="1" s="1"/>
  <c r="M281" i="1" s="1"/>
  <c r="J280" i="1"/>
  <c r="L280" i="1" s="1"/>
  <c r="M280" i="1" s="1"/>
  <c r="E280" i="1"/>
  <c r="L279" i="1"/>
  <c r="M279" i="1" s="1"/>
  <c r="J279" i="1"/>
  <c r="E279" i="1"/>
  <c r="J278" i="1"/>
  <c r="L278" i="1" s="1"/>
  <c r="M278" i="1" s="1"/>
  <c r="E278" i="1"/>
  <c r="J277" i="1"/>
  <c r="E277" i="1"/>
  <c r="L277" i="1" s="1"/>
  <c r="M277" i="1" s="1"/>
  <c r="J276" i="1"/>
  <c r="L276" i="1" s="1"/>
  <c r="M276" i="1" s="1"/>
  <c r="E276" i="1"/>
  <c r="L275" i="1"/>
  <c r="M275" i="1" s="1"/>
  <c r="J275" i="1"/>
  <c r="E275" i="1"/>
  <c r="J274" i="1"/>
  <c r="L274" i="1" s="1"/>
  <c r="M274" i="1" s="1"/>
  <c r="E274" i="1"/>
  <c r="J273" i="1"/>
  <c r="E273" i="1"/>
  <c r="L273" i="1" s="1"/>
  <c r="M273" i="1" s="1"/>
  <c r="J272" i="1"/>
  <c r="L272" i="1" s="1"/>
  <c r="M272" i="1" s="1"/>
  <c r="E272" i="1"/>
  <c r="L271" i="1"/>
  <c r="M271" i="1" s="1"/>
  <c r="J271" i="1"/>
  <c r="E271" i="1"/>
  <c r="J270" i="1"/>
  <c r="L270" i="1" s="1"/>
  <c r="M270" i="1" s="1"/>
  <c r="E270" i="1"/>
  <c r="J269" i="1"/>
  <c r="E269" i="1"/>
  <c r="L269" i="1" s="1"/>
  <c r="M269" i="1" s="1"/>
  <c r="J268" i="1"/>
  <c r="L268" i="1" s="1"/>
  <c r="M268" i="1" s="1"/>
  <c r="E268" i="1"/>
  <c r="L267" i="1"/>
  <c r="M267" i="1" s="1"/>
  <c r="J267" i="1"/>
  <c r="E267" i="1"/>
  <c r="J266" i="1"/>
  <c r="L266" i="1" s="1"/>
  <c r="M266" i="1" s="1"/>
  <c r="E266" i="1"/>
  <c r="J265" i="1"/>
  <c r="E265" i="1"/>
  <c r="L265" i="1" s="1"/>
  <c r="M265" i="1" s="1"/>
  <c r="J264" i="1"/>
  <c r="L264" i="1" s="1"/>
  <c r="M264" i="1" s="1"/>
  <c r="E264" i="1"/>
  <c r="L263" i="1"/>
  <c r="M263" i="1" s="1"/>
  <c r="J263" i="1"/>
  <c r="E263" i="1"/>
  <c r="J262" i="1"/>
  <c r="L262" i="1" s="1"/>
  <c r="M262" i="1" s="1"/>
  <c r="E262" i="1"/>
  <c r="J261" i="1"/>
  <c r="E261" i="1"/>
  <c r="L261" i="1" s="1"/>
  <c r="M261" i="1" s="1"/>
  <c r="J260" i="1"/>
  <c r="L260" i="1" s="1"/>
  <c r="M260" i="1" s="1"/>
  <c r="E260" i="1"/>
  <c r="L259" i="1"/>
  <c r="M259" i="1" s="1"/>
  <c r="J259" i="1"/>
  <c r="E259" i="1"/>
  <c r="J258" i="1"/>
  <c r="L258" i="1" s="1"/>
  <c r="M258" i="1" s="1"/>
  <c r="E258" i="1"/>
  <c r="J257" i="1"/>
  <c r="E257" i="1"/>
  <c r="L257" i="1" s="1"/>
  <c r="M257" i="1" s="1"/>
  <c r="J256" i="1"/>
  <c r="L256" i="1" s="1"/>
  <c r="M256" i="1" s="1"/>
  <c r="E256" i="1"/>
  <c r="L255" i="1"/>
  <c r="M255" i="1" s="1"/>
  <c r="J255" i="1"/>
  <c r="E255" i="1"/>
  <c r="J254" i="1"/>
  <c r="L254" i="1" s="1"/>
  <c r="M254" i="1" s="1"/>
  <c r="E254" i="1"/>
  <c r="J253" i="1"/>
  <c r="E253" i="1"/>
  <c r="L253" i="1" s="1"/>
  <c r="M253" i="1" s="1"/>
  <c r="J252" i="1"/>
  <c r="L252" i="1" s="1"/>
  <c r="M252" i="1" s="1"/>
  <c r="E252" i="1"/>
  <c r="L251" i="1"/>
  <c r="M251" i="1" s="1"/>
  <c r="J251" i="1"/>
  <c r="E251" i="1"/>
  <c r="J250" i="1"/>
  <c r="L250" i="1" s="1"/>
  <c r="M250" i="1" s="1"/>
  <c r="E250" i="1"/>
  <c r="J249" i="1"/>
  <c r="E249" i="1"/>
  <c r="L249" i="1" s="1"/>
  <c r="M249" i="1" s="1"/>
  <c r="J248" i="1"/>
  <c r="L248" i="1" s="1"/>
  <c r="M248" i="1" s="1"/>
  <c r="E248" i="1"/>
  <c r="L247" i="1"/>
  <c r="M247" i="1" s="1"/>
  <c r="J247" i="1"/>
  <c r="E247" i="1"/>
  <c r="J246" i="1"/>
  <c r="L246" i="1" s="1"/>
  <c r="M246" i="1" s="1"/>
  <c r="E246" i="1"/>
  <c r="J245" i="1"/>
  <c r="E245" i="1"/>
  <c r="L245" i="1" s="1"/>
  <c r="M245" i="1" s="1"/>
  <c r="J244" i="1"/>
  <c r="L244" i="1" s="1"/>
  <c r="M244" i="1" s="1"/>
  <c r="E244" i="1"/>
  <c r="L243" i="1"/>
  <c r="M243" i="1" s="1"/>
  <c r="J243" i="1"/>
  <c r="E243" i="1"/>
  <c r="J242" i="1"/>
  <c r="L242" i="1" s="1"/>
  <c r="M242" i="1" s="1"/>
  <c r="E242" i="1"/>
  <c r="J241" i="1"/>
  <c r="E241" i="1"/>
  <c r="L241" i="1" s="1"/>
  <c r="M241" i="1" s="1"/>
  <c r="J240" i="1"/>
  <c r="L240" i="1" s="1"/>
  <c r="M240" i="1" s="1"/>
  <c r="E240" i="1"/>
  <c r="L239" i="1"/>
  <c r="M239" i="1" s="1"/>
  <c r="J239" i="1"/>
  <c r="E239" i="1"/>
  <c r="J238" i="1"/>
  <c r="L238" i="1" s="1"/>
  <c r="M238" i="1" s="1"/>
  <c r="E238" i="1"/>
  <c r="J237" i="1"/>
  <c r="E237" i="1"/>
  <c r="L237" i="1" s="1"/>
  <c r="M237" i="1" s="1"/>
  <c r="J236" i="1"/>
  <c r="L236" i="1" s="1"/>
  <c r="M236" i="1" s="1"/>
  <c r="E236" i="1"/>
  <c r="L235" i="1"/>
  <c r="M235" i="1" s="1"/>
  <c r="J235" i="1"/>
  <c r="E235" i="1"/>
  <c r="J234" i="1"/>
  <c r="L234" i="1" s="1"/>
  <c r="M234" i="1" s="1"/>
  <c r="E234" i="1"/>
  <c r="J233" i="1"/>
  <c r="E233" i="1"/>
  <c r="L233" i="1" s="1"/>
  <c r="M233" i="1" s="1"/>
  <c r="J232" i="1"/>
  <c r="L232" i="1" s="1"/>
  <c r="M232" i="1" s="1"/>
  <c r="E232" i="1"/>
  <c r="L231" i="1"/>
  <c r="M231" i="1" s="1"/>
  <c r="J231" i="1"/>
  <c r="E231" i="1"/>
  <c r="J230" i="1"/>
  <c r="L230" i="1" s="1"/>
  <c r="M230" i="1" s="1"/>
  <c r="E230" i="1"/>
  <c r="J229" i="1"/>
  <c r="E229" i="1"/>
  <c r="L229" i="1" s="1"/>
  <c r="M229" i="1" s="1"/>
  <c r="J228" i="1"/>
  <c r="L228" i="1" s="1"/>
  <c r="M228" i="1" s="1"/>
  <c r="E228" i="1"/>
  <c r="L227" i="1"/>
  <c r="M227" i="1" s="1"/>
  <c r="J227" i="1"/>
  <c r="E227" i="1"/>
  <c r="J226" i="1"/>
  <c r="L226" i="1" s="1"/>
  <c r="M226" i="1" s="1"/>
  <c r="E226" i="1"/>
  <c r="J225" i="1"/>
  <c r="E225" i="1"/>
  <c r="L225" i="1" s="1"/>
  <c r="M225" i="1" s="1"/>
  <c r="J224" i="1"/>
  <c r="L224" i="1" s="1"/>
  <c r="M224" i="1" s="1"/>
  <c r="E224" i="1"/>
  <c r="L223" i="1"/>
  <c r="M223" i="1" s="1"/>
  <c r="J223" i="1"/>
  <c r="E223" i="1"/>
  <c r="J222" i="1"/>
  <c r="L222" i="1" s="1"/>
  <c r="M222" i="1" s="1"/>
  <c r="E222" i="1"/>
  <c r="J221" i="1"/>
  <c r="E221" i="1"/>
  <c r="L221" i="1" s="1"/>
  <c r="M221" i="1" s="1"/>
  <c r="J220" i="1"/>
  <c r="L220" i="1" s="1"/>
  <c r="M220" i="1" s="1"/>
  <c r="E220" i="1"/>
  <c r="M219" i="1"/>
  <c r="J219" i="1"/>
  <c r="L219" i="1" s="1"/>
  <c r="E219" i="1"/>
  <c r="J218" i="1"/>
  <c r="L218" i="1" s="1"/>
  <c r="M218" i="1" s="1"/>
  <c r="E218" i="1"/>
  <c r="J217" i="1"/>
  <c r="L217" i="1" s="1"/>
  <c r="M217" i="1" s="1"/>
  <c r="E217" i="1"/>
  <c r="M216" i="1"/>
  <c r="J216" i="1"/>
  <c r="L216" i="1" s="1"/>
  <c r="E216" i="1"/>
  <c r="M215" i="1"/>
  <c r="J215" i="1"/>
  <c r="L215" i="1" s="1"/>
  <c r="E215" i="1"/>
  <c r="J214" i="1"/>
  <c r="L214" i="1" s="1"/>
  <c r="M214" i="1" s="1"/>
  <c r="E214" i="1"/>
  <c r="J213" i="1"/>
  <c r="L213" i="1" s="1"/>
  <c r="M213" i="1" s="1"/>
  <c r="E213" i="1"/>
  <c r="M212" i="1"/>
  <c r="J212" i="1"/>
  <c r="L212" i="1" s="1"/>
  <c r="E212" i="1"/>
  <c r="M211" i="1"/>
  <c r="J211" i="1"/>
  <c r="L211" i="1" s="1"/>
  <c r="E211" i="1"/>
  <c r="J210" i="1"/>
  <c r="L210" i="1" s="1"/>
  <c r="M210" i="1" s="1"/>
  <c r="E210" i="1"/>
  <c r="J209" i="1"/>
  <c r="L209" i="1" s="1"/>
  <c r="M209" i="1" s="1"/>
  <c r="E209" i="1"/>
  <c r="M208" i="1"/>
  <c r="J208" i="1"/>
  <c r="L208" i="1" s="1"/>
  <c r="E208" i="1"/>
  <c r="M207" i="1"/>
  <c r="J207" i="1"/>
  <c r="L207" i="1" s="1"/>
  <c r="E207" i="1"/>
  <c r="J206" i="1"/>
  <c r="L206" i="1" s="1"/>
  <c r="M206" i="1" s="1"/>
  <c r="E206" i="1"/>
  <c r="J205" i="1"/>
  <c r="L205" i="1" s="1"/>
  <c r="M205" i="1" s="1"/>
  <c r="E205" i="1"/>
  <c r="M204" i="1"/>
  <c r="J204" i="1"/>
  <c r="L204" i="1" s="1"/>
  <c r="E204" i="1"/>
  <c r="M203" i="1"/>
  <c r="J203" i="1"/>
  <c r="L203" i="1" s="1"/>
  <c r="E203" i="1"/>
  <c r="J202" i="1"/>
  <c r="L202" i="1" s="1"/>
  <c r="M202" i="1" s="1"/>
  <c r="E202" i="1"/>
  <c r="J201" i="1"/>
  <c r="L201" i="1" s="1"/>
  <c r="M201" i="1" s="1"/>
  <c r="E201" i="1"/>
  <c r="M200" i="1"/>
  <c r="J200" i="1"/>
  <c r="L200" i="1" s="1"/>
  <c r="E200" i="1"/>
  <c r="M199" i="1"/>
  <c r="J199" i="1"/>
  <c r="L199" i="1" s="1"/>
  <c r="E199" i="1"/>
  <c r="J198" i="1"/>
  <c r="L198" i="1" s="1"/>
  <c r="M198" i="1" s="1"/>
  <c r="E198" i="1"/>
  <c r="J197" i="1"/>
  <c r="L197" i="1" s="1"/>
  <c r="M197" i="1" s="1"/>
  <c r="E197" i="1"/>
  <c r="M196" i="1"/>
  <c r="J196" i="1"/>
  <c r="L196" i="1" s="1"/>
  <c r="E196" i="1"/>
  <c r="M195" i="1"/>
  <c r="J195" i="1"/>
  <c r="L195" i="1" s="1"/>
  <c r="E195" i="1"/>
  <c r="J194" i="1"/>
  <c r="L194" i="1" s="1"/>
  <c r="M194" i="1" s="1"/>
  <c r="E194" i="1"/>
  <c r="J193" i="1"/>
  <c r="L193" i="1" s="1"/>
  <c r="M193" i="1" s="1"/>
  <c r="E193" i="1"/>
  <c r="M192" i="1"/>
  <c r="J192" i="1"/>
  <c r="L192" i="1" s="1"/>
  <c r="E192" i="1"/>
  <c r="M191" i="1"/>
  <c r="J191" i="1"/>
  <c r="L191" i="1" s="1"/>
  <c r="E191" i="1"/>
  <c r="J190" i="1"/>
  <c r="L190" i="1" s="1"/>
  <c r="M190" i="1" s="1"/>
  <c r="E190" i="1"/>
  <c r="J189" i="1"/>
  <c r="L189" i="1" s="1"/>
  <c r="M189" i="1" s="1"/>
  <c r="E189" i="1"/>
  <c r="M188" i="1"/>
  <c r="J188" i="1"/>
  <c r="L188" i="1" s="1"/>
  <c r="E188" i="1"/>
  <c r="M187" i="1"/>
  <c r="J187" i="1"/>
  <c r="L187" i="1" s="1"/>
  <c r="E187" i="1"/>
  <c r="J186" i="1"/>
  <c r="L186" i="1" s="1"/>
  <c r="M186" i="1" s="1"/>
  <c r="E186" i="1"/>
  <c r="J185" i="1"/>
  <c r="L185" i="1" s="1"/>
  <c r="M185" i="1" s="1"/>
  <c r="E185" i="1"/>
  <c r="M184" i="1"/>
  <c r="J184" i="1"/>
  <c r="L184" i="1" s="1"/>
  <c r="E184" i="1"/>
  <c r="M183" i="1"/>
  <c r="J183" i="1"/>
  <c r="L183" i="1" s="1"/>
  <c r="E183" i="1"/>
  <c r="J182" i="1"/>
  <c r="L182" i="1" s="1"/>
  <c r="M182" i="1" s="1"/>
  <c r="E182" i="1"/>
  <c r="J181" i="1"/>
  <c r="L181" i="1" s="1"/>
  <c r="M181" i="1" s="1"/>
  <c r="E181" i="1"/>
  <c r="M180" i="1"/>
  <c r="J180" i="1"/>
  <c r="L180" i="1" s="1"/>
  <c r="E180" i="1"/>
  <c r="M179" i="1"/>
  <c r="J179" i="1"/>
  <c r="L179" i="1" s="1"/>
  <c r="E179" i="1"/>
  <c r="J178" i="1"/>
  <c r="L178" i="1" s="1"/>
  <c r="M178" i="1" s="1"/>
  <c r="E178" i="1"/>
  <c r="J177" i="1"/>
  <c r="L177" i="1" s="1"/>
  <c r="M177" i="1" s="1"/>
  <c r="E177" i="1"/>
  <c r="M176" i="1"/>
  <c r="J176" i="1"/>
  <c r="L176" i="1" s="1"/>
  <c r="E176" i="1"/>
  <c r="M175" i="1"/>
  <c r="J175" i="1"/>
  <c r="L175" i="1" s="1"/>
  <c r="E175" i="1"/>
  <c r="J174" i="1"/>
  <c r="L174" i="1" s="1"/>
  <c r="M174" i="1" s="1"/>
  <c r="E174" i="1"/>
  <c r="J173" i="1"/>
  <c r="L173" i="1" s="1"/>
  <c r="M173" i="1" s="1"/>
  <c r="E173" i="1"/>
  <c r="M172" i="1"/>
  <c r="J172" i="1"/>
  <c r="L172" i="1" s="1"/>
  <c r="E172" i="1"/>
  <c r="M171" i="1"/>
  <c r="J171" i="1"/>
  <c r="L171" i="1" s="1"/>
  <c r="E171" i="1"/>
  <c r="J170" i="1"/>
  <c r="L170" i="1" s="1"/>
  <c r="M170" i="1" s="1"/>
  <c r="E170" i="1"/>
  <c r="J169" i="1"/>
  <c r="L169" i="1" s="1"/>
  <c r="M169" i="1" s="1"/>
  <c r="E169" i="1"/>
  <c r="M168" i="1"/>
  <c r="J168" i="1"/>
  <c r="L168" i="1" s="1"/>
  <c r="E168" i="1"/>
  <c r="M167" i="1"/>
  <c r="J167" i="1"/>
  <c r="L167" i="1" s="1"/>
  <c r="E167" i="1"/>
  <c r="J166" i="1"/>
  <c r="L166" i="1" s="1"/>
  <c r="M166" i="1" s="1"/>
  <c r="E166" i="1"/>
  <c r="J165" i="1"/>
  <c r="L165" i="1" s="1"/>
  <c r="M165" i="1" s="1"/>
  <c r="E165" i="1"/>
  <c r="M164" i="1"/>
  <c r="J164" i="1"/>
  <c r="L164" i="1" s="1"/>
  <c r="E164" i="1"/>
  <c r="M163" i="1"/>
  <c r="J163" i="1"/>
  <c r="L163" i="1" s="1"/>
  <c r="E163" i="1"/>
  <c r="J162" i="1"/>
  <c r="L162" i="1" s="1"/>
  <c r="M162" i="1" s="1"/>
  <c r="E162" i="1"/>
  <c r="J161" i="1"/>
  <c r="L161" i="1" s="1"/>
  <c r="M161" i="1" s="1"/>
  <c r="E161" i="1"/>
  <c r="M160" i="1"/>
  <c r="J160" i="1"/>
  <c r="L160" i="1" s="1"/>
  <c r="E160" i="1"/>
  <c r="M159" i="1"/>
  <c r="J159" i="1"/>
  <c r="L159" i="1" s="1"/>
  <c r="E159" i="1"/>
  <c r="J158" i="1"/>
  <c r="L158" i="1" s="1"/>
  <c r="M158" i="1" s="1"/>
  <c r="E158" i="1"/>
  <c r="J157" i="1"/>
  <c r="L157" i="1" s="1"/>
  <c r="M157" i="1" s="1"/>
  <c r="E157" i="1"/>
  <c r="M156" i="1"/>
  <c r="J156" i="1"/>
  <c r="L156" i="1" s="1"/>
  <c r="E156" i="1"/>
  <c r="M155" i="1"/>
  <c r="J155" i="1"/>
  <c r="L155" i="1" s="1"/>
  <c r="E155" i="1"/>
  <c r="J154" i="1"/>
  <c r="L154" i="1" s="1"/>
  <c r="M154" i="1" s="1"/>
  <c r="E154" i="1"/>
  <c r="J153" i="1"/>
  <c r="L153" i="1" s="1"/>
  <c r="M153" i="1" s="1"/>
  <c r="E153" i="1"/>
  <c r="M152" i="1"/>
  <c r="J152" i="1"/>
  <c r="L152" i="1" s="1"/>
  <c r="E152" i="1"/>
  <c r="M151" i="1"/>
  <c r="J151" i="1"/>
  <c r="L151" i="1" s="1"/>
  <c r="E151" i="1"/>
  <c r="J150" i="1"/>
  <c r="L150" i="1" s="1"/>
  <c r="M150" i="1" s="1"/>
  <c r="E150" i="1"/>
  <c r="J149" i="1"/>
  <c r="L149" i="1" s="1"/>
  <c r="M149" i="1" s="1"/>
  <c r="E149" i="1"/>
  <c r="M148" i="1"/>
  <c r="J148" i="1"/>
  <c r="L148" i="1" s="1"/>
  <c r="E148" i="1"/>
  <c r="M147" i="1"/>
  <c r="J147" i="1"/>
  <c r="L147" i="1" s="1"/>
  <c r="E147" i="1"/>
  <c r="J146" i="1"/>
  <c r="L146" i="1" s="1"/>
  <c r="M146" i="1" s="1"/>
  <c r="E146" i="1"/>
  <c r="J145" i="1"/>
  <c r="L145" i="1" s="1"/>
  <c r="M145" i="1" s="1"/>
  <c r="E145" i="1"/>
  <c r="M144" i="1"/>
  <c r="J144" i="1"/>
  <c r="L144" i="1" s="1"/>
  <c r="E144" i="1"/>
  <c r="M143" i="1"/>
  <c r="J143" i="1"/>
  <c r="L143" i="1" s="1"/>
  <c r="E143" i="1"/>
  <c r="J142" i="1"/>
  <c r="L142" i="1" s="1"/>
  <c r="M142" i="1" s="1"/>
  <c r="E142" i="1"/>
  <c r="J141" i="1"/>
  <c r="L141" i="1" s="1"/>
  <c r="M141" i="1" s="1"/>
  <c r="E141" i="1"/>
  <c r="M140" i="1"/>
  <c r="J140" i="1"/>
  <c r="L140" i="1" s="1"/>
  <c r="E140" i="1"/>
  <c r="J139" i="1"/>
  <c r="L139" i="1" s="1"/>
  <c r="M139" i="1" s="1"/>
  <c r="E139" i="1"/>
  <c r="J138" i="1"/>
  <c r="L138" i="1" s="1"/>
  <c r="M138" i="1" s="1"/>
  <c r="E138" i="1"/>
  <c r="J137" i="1"/>
  <c r="L137" i="1" s="1"/>
  <c r="M137" i="1" s="1"/>
  <c r="E137" i="1"/>
  <c r="M136" i="1"/>
  <c r="J136" i="1"/>
  <c r="L136" i="1" s="1"/>
  <c r="E136" i="1"/>
  <c r="M135" i="1"/>
  <c r="J135" i="1"/>
  <c r="L135" i="1" s="1"/>
  <c r="E135" i="1"/>
  <c r="J134" i="1"/>
  <c r="L134" i="1" s="1"/>
  <c r="M134" i="1" s="1"/>
  <c r="E134" i="1"/>
  <c r="J133" i="1"/>
  <c r="L133" i="1" s="1"/>
  <c r="M133" i="1" s="1"/>
  <c r="E133" i="1"/>
  <c r="M132" i="1"/>
  <c r="J132" i="1"/>
  <c r="L132" i="1" s="1"/>
  <c r="E132" i="1"/>
  <c r="J131" i="1"/>
  <c r="L131" i="1" s="1"/>
  <c r="M131" i="1" s="1"/>
  <c r="E131" i="1"/>
  <c r="J130" i="1"/>
  <c r="L130" i="1" s="1"/>
  <c r="M130" i="1" s="1"/>
  <c r="E130" i="1"/>
  <c r="J129" i="1"/>
  <c r="L129" i="1" s="1"/>
  <c r="M129" i="1" s="1"/>
  <c r="E129" i="1"/>
  <c r="M128" i="1"/>
  <c r="J128" i="1"/>
  <c r="L128" i="1" s="1"/>
  <c r="E128" i="1"/>
  <c r="M127" i="1"/>
  <c r="J127" i="1"/>
  <c r="L127" i="1" s="1"/>
  <c r="E127" i="1"/>
  <c r="J126" i="1"/>
  <c r="L126" i="1" s="1"/>
  <c r="M126" i="1" s="1"/>
  <c r="E126" i="1"/>
  <c r="Q125" i="1"/>
  <c r="P125" i="1"/>
  <c r="R125" i="1" s="1"/>
  <c r="O125" i="1"/>
  <c r="J125" i="1"/>
  <c r="L125" i="1" s="1"/>
  <c r="M125" i="1" s="1"/>
  <c r="E125" i="1"/>
  <c r="R124" i="1"/>
  <c r="Q124" i="1"/>
  <c r="P124" i="1"/>
  <c r="O124" i="1"/>
  <c r="J124" i="1"/>
  <c r="L124" i="1" s="1"/>
  <c r="M124" i="1" s="1"/>
  <c r="S124" i="1" s="1"/>
  <c r="E124" i="1"/>
  <c r="Q123" i="1"/>
  <c r="P123" i="1"/>
  <c r="R123" i="1" s="1"/>
  <c r="O123" i="1"/>
  <c r="J123" i="1"/>
  <c r="L123" i="1" s="1"/>
  <c r="M123" i="1" s="1"/>
  <c r="E123" i="1"/>
  <c r="R122" i="1"/>
  <c r="Q122" i="1"/>
  <c r="P122" i="1"/>
  <c r="O122" i="1"/>
  <c r="M122" i="1"/>
  <c r="S122" i="1" s="1"/>
  <c r="J122" i="1"/>
  <c r="L122" i="1" s="1"/>
  <c r="E122" i="1"/>
  <c r="Q121" i="1"/>
  <c r="P121" i="1"/>
  <c r="R121" i="1" s="1"/>
  <c r="O121" i="1"/>
  <c r="J121" i="1"/>
  <c r="L121" i="1" s="1"/>
  <c r="M121" i="1" s="1"/>
  <c r="S121" i="1" s="1"/>
  <c r="E121" i="1"/>
  <c r="R120" i="1"/>
  <c r="Q120" i="1"/>
  <c r="P120" i="1"/>
  <c r="O120" i="1"/>
  <c r="J120" i="1"/>
  <c r="L120" i="1" s="1"/>
  <c r="M120" i="1" s="1"/>
  <c r="S120" i="1" s="1"/>
  <c r="E120" i="1"/>
  <c r="Q119" i="1"/>
  <c r="P119" i="1"/>
  <c r="R119" i="1" s="1"/>
  <c r="O119" i="1"/>
  <c r="J119" i="1"/>
  <c r="L119" i="1" s="1"/>
  <c r="M119" i="1" s="1"/>
  <c r="S119" i="1" s="1"/>
  <c r="E119" i="1"/>
  <c r="R118" i="1"/>
  <c r="Q118" i="1"/>
  <c r="P118" i="1"/>
  <c r="O118" i="1"/>
  <c r="J118" i="1"/>
  <c r="L118" i="1" s="1"/>
  <c r="M118" i="1" s="1"/>
  <c r="S118" i="1" s="1"/>
  <c r="E118" i="1"/>
  <c r="Q117" i="1"/>
  <c r="P117" i="1"/>
  <c r="R117" i="1" s="1"/>
  <c r="O117" i="1"/>
  <c r="J117" i="1"/>
  <c r="L117" i="1" s="1"/>
  <c r="M117" i="1" s="1"/>
  <c r="E117" i="1"/>
  <c r="R116" i="1"/>
  <c r="Q116" i="1"/>
  <c r="P116" i="1"/>
  <c r="O116" i="1"/>
  <c r="J116" i="1"/>
  <c r="L116" i="1" s="1"/>
  <c r="M116" i="1" s="1"/>
  <c r="S116" i="1" s="1"/>
  <c r="E116" i="1"/>
  <c r="Q115" i="1"/>
  <c r="P115" i="1"/>
  <c r="R115" i="1" s="1"/>
  <c r="O115" i="1"/>
  <c r="J115" i="1"/>
  <c r="L115" i="1" s="1"/>
  <c r="M115" i="1" s="1"/>
  <c r="E115" i="1"/>
  <c r="R114" i="1"/>
  <c r="Q114" i="1"/>
  <c r="P114" i="1"/>
  <c r="O114" i="1"/>
  <c r="M114" i="1"/>
  <c r="S114" i="1" s="1"/>
  <c r="J114" i="1"/>
  <c r="L114" i="1" s="1"/>
  <c r="E114" i="1"/>
  <c r="Q113" i="1"/>
  <c r="P113" i="1"/>
  <c r="R113" i="1" s="1"/>
  <c r="O113" i="1"/>
  <c r="J113" i="1"/>
  <c r="L113" i="1" s="1"/>
  <c r="M113" i="1" s="1"/>
  <c r="S113" i="1" s="1"/>
  <c r="E113" i="1"/>
  <c r="R112" i="1"/>
  <c r="Q112" i="1"/>
  <c r="P112" i="1"/>
  <c r="O112" i="1"/>
  <c r="J112" i="1"/>
  <c r="L112" i="1" s="1"/>
  <c r="M112" i="1" s="1"/>
  <c r="S112" i="1" s="1"/>
  <c r="E112" i="1"/>
  <c r="Q111" i="1"/>
  <c r="P111" i="1"/>
  <c r="R111" i="1" s="1"/>
  <c r="O111" i="1"/>
  <c r="J111" i="1"/>
  <c r="L111" i="1" s="1"/>
  <c r="M111" i="1" s="1"/>
  <c r="S111" i="1" s="1"/>
  <c r="E111" i="1"/>
  <c r="R110" i="1"/>
  <c r="Q110" i="1"/>
  <c r="P110" i="1"/>
  <c r="O110" i="1"/>
  <c r="J110" i="1"/>
  <c r="L110" i="1" s="1"/>
  <c r="M110" i="1" s="1"/>
  <c r="S110" i="1" s="1"/>
  <c r="E110" i="1"/>
  <c r="Q109" i="1"/>
  <c r="P109" i="1"/>
  <c r="R109" i="1" s="1"/>
  <c r="O109" i="1"/>
  <c r="J109" i="1"/>
  <c r="L109" i="1" s="1"/>
  <c r="M109" i="1" s="1"/>
  <c r="E109" i="1"/>
  <c r="R108" i="1"/>
  <c r="Q108" i="1"/>
  <c r="P108" i="1"/>
  <c r="O108" i="1"/>
  <c r="J108" i="1"/>
  <c r="L108" i="1" s="1"/>
  <c r="M108" i="1" s="1"/>
  <c r="S108" i="1" s="1"/>
  <c r="E108" i="1"/>
  <c r="R107" i="1"/>
  <c r="Q107" i="1"/>
  <c r="P107" i="1"/>
  <c r="O107" i="1"/>
  <c r="J107" i="1"/>
  <c r="L107" i="1" s="1"/>
  <c r="M107" i="1" s="1"/>
  <c r="S107" i="1" s="1"/>
  <c r="E107" i="1"/>
  <c r="R106" i="1"/>
  <c r="Q106" i="1"/>
  <c r="P106" i="1"/>
  <c r="O106" i="1"/>
  <c r="M106" i="1"/>
  <c r="S106" i="1" s="1"/>
  <c r="J106" i="1"/>
  <c r="L106" i="1" s="1"/>
  <c r="E106" i="1"/>
  <c r="R105" i="1"/>
  <c r="Q105" i="1"/>
  <c r="P105" i="1"/>
  <c r="O105" i="1"/>
  <c r="M105" i="1"/>
  <c r="S105" i="1" s="1"/>
  <c r="J105" i="1"/>
  <c r="L105" i="1" s="1"/>
  <c r="E105" i="1"/>
  <c r="R104" i="1"/>
  <c r="Q104" i="1"/>
  <c r="P104" i="1"/>
  <c r="O104" i="1"/>
  <c r="J104" i="1"/>
  <c r="L104" i="1" s="1"/>
  <c r="M104" i="1" s="1"/>
  <c r="S104" i="1" s="1"/>
  <c r="E104" i="1"/>
  <c r="R103" i="1"/>
  <c r="Q103" i="1"/>
  <c r="P103" i="1"/>
  <c r="O103" i="1"/>
  <c r="J103" i="1"/>
  <c r="L103" i="1" s="1"/>
  <c r="M103" i="1" s="1"/>
  <c r="S103" i="1" s="1"/>
  <c r="E103" i="1"/>
  <c r="R102" i="1"/>
  <c r="Q102" i="1"/>
  <c r="P102" i="1"/>
  <c r="O102" i="1"/>
  <c r="M102" i="1"/>
  <c r="S102" i="1" s="1"/>
  <c r="J102" i="1"/>
  <c r="L102" i="1" s="1"/>
  <c r="E102" i="1"/>
  <c r="R101" i="1"/>
  <c r="Q101" i="1"/>
  <c r="P101" i="1"/>
  <c r="O101" i="1"/>
  <c r="M101" i="1"/>
  <c r="S101" i="1" s="1"/>
  <c r="J101" i="1"/>
  <c r="L101" i="1" s="1"/>
  <c r="E101" i="1"/>
  <c r="R100" i="1"/>
  <c r="Q100" i="1"/>
  <c r="P100" i="1"/>
  <c r="O100" i="1"/>
  <c r="J100" i="1"/>
  <c r="L100" i="1" s="1"/>
  <c r="M100" i="1" s="1"/>
  <c r="S100" i="1" s="1"/>
  <c r="E100" i="1"/>
  <c r="R99" i="1"/>
  <c r="Q99" i="1"/>
  <c r="P99" i="1"/>
  <c r="O99" i="1"/>
  <c r="J99" i="1"/>
  <c r="L99" i="1" s="1"/>
  <c r="M99" i="1" s="1"/>
  <c r="S99" i="1" s="1"/>
  <c r="E99" i="1"/>
  <c r="R98" i="1"/>
  <c r="Q98" i="1"/>
  <c r="P98" i="1"/>
  <c r="O98" i="1"/>
  <c r="M98" i="1"/>
  <c r="S98" i="1" s="1"/>
  <c r="J98" i="1"/>
  <c r="L98" i="1" s="1"/>
  <c r="E98" i="1"/>
  <c r="R97" i="1"/>
  <c r="Q97" i="1"/>
  <c r="P97" i="1"/>
  <c r="O97" i="1"/>
  <c r="M97" i="1"/>
  <c r="S97" i="1" s="1"/>
  <c r="J97" i="1"/>
  <c r="L97" i="1" s="1"/>
  <c r="E97" i="1"/>
  <c r="R96" i="1"/>
  <c r="Q96" i="1"/>
  <c r="P96" i="1"/>
  <c r="O96" i="1"/>
  <c r="J96" i="1"/>
  <c r="L96" i="1" s="1"/>
  <c r="M96" i="1" s="1"/>
  <c r="S96" i="1" s="1"/>
  <c r="E96" i="1"/>
  <c r="R95" i="1"/>
  <c r="Q95" i="1"/>
  <c r="P95" i="1"/>
  <c r="O95" i="1"/>
  <c r="J95" i="1"/>
  <c r="L95" i="1" s="1"/>
  <c r="M95" i="1" s="1"/>
  <c r="S95" i="1" s="1"/>
  <c r="E95" i="1"/>
  <c r="R94" i="1"/>
  <c r="Q94" i="1"/>
  <c r="P94" i="1"/>
  <c r="O94" i="1"/>
  <c r="M94" i="1"/>
  <c r="S94" i="1" s="1"/>
  <c r="J94" i="1"/>
  <c r="L94" i="1" s="1"/>
  <c r="E94" i="1"/>
  <c r="R93" i="1"/>
  <c r="Q93" i="1"/>
  <c r="P93" i="1"/>
  <c r="O93" i="1"/>
  <c r="M93" i="1"/>
  <c r="S93" i="1" s="1"/>
  <c r="J93" i="1"/>
  <c r="L93" i="1" s="1"/>
  <c r="E93" i="1"/>
  <c r="R92" i="1"/>
  <c r="Q92" i="1"/>
  <c r="P92" i="1"/>
  <c r="O92" i="1"/>
  <c r="J92" i="1"/>
  <c r="L92" i="1" s="1"/>
  <c r="M92" i="1" s="1"/>
  <c r="S92" i="1" s="1"/>
  <c r="E92" i="1"/>
  <c r="R91" i="1"/>
  <c r="Q91" i="1"/>
  <c r="P91" i="1"/>
  <c r="O91" i="1"/>
  <c r="J91" i="1"/>
  <c r="L91" i="1" s="1"/>
  <c r="M91" i="1" s="1"/>
  <c r="S91" i="1" s="1"/>
  <c r="E91" i="1"/>
  <c r="R90" i="1"/>
  <c r="Q90" i="1"/>
  <c r="P90" i="1"/>
  <c r="O90" i="1"/>
  <c r="M90" i="1"/>
  <c r="S90" i="1" s="1"/>
  <c r="J90" i="1"/>
  <c r="L90" i="1" s="1"/>
  <c r="E90" i="1"/>
  <c r="R89" i="1"/>
  <c r="Q89" i="1"/>
  <c r="P89" i="1"/>
  <c r="O89" i="1"/>
  <c r="M89" i="1"/>
  <c r="S89" i="1" s="1"/>
  <c r="J89" i="1"/>
  <c r="L89" i="1" s="1"/>
  <c r="E89" i="1"/>
  <c r="R88" i="1"/>
  <c r="Q88" i="1"/>
  <c r="P88" i="1"/>
  <c r="O88" i="1"/>
  <c r="J88" i="1"/>
  <c r="L88" i="1" s="1"/>
  <c r="M88" i="1" s="1"/>
  <c r="S88" i="1" s="1"/>
  <c r="E88" i="1"/>
  <c r="R87" i="1"/>
  <c r="Q87" i="1"/>
  <c r="P87" i="1"/>
  <c r="O87" i="1"/>
  <c r="J87" i="1"/>
  <c r="L87" i="1" s="1"/>
  <c r="M87" i="1" s="1"/>
  <c r="S87" i="1" s="1"/>
  <c r="E87" i="1"/>
  <c r="R86" i="1"/>
  <c r="Q86" i="1"/>
  <c r="P86" i="1"/>
  <c r="O86" i="1"/>
  <c r="M86" i="1"/>
  <c r="S86" i="1" s="1"/>
  <c r="J86" i="1"/>
  <c r="L86" i="1" s="1"/>
  <c r="E86" i="1"/>
  <c r="R85" i="1"/>
  <c r="Q85" i="1"/>
  <c r="P85" i="1"/>
  <c r="O85" i="1"/>
  <c r="M85" i="1"/>
  <c r="S85" i="1" s="1"/>
  <c r="J85" i="1"/>
  <c r="L85" i="1" s="1"/>
  <c r="E85" i="1"/>
  <c r="R84" i="1"/>
  <c r="Q84" i="1"/>
  <c r="P84" i="1"/>
  <c r="O84" i="1"/>
  <c r="J84" i="1"/>
  <c r="L84" i="1" s="1"/>
  <c r="M84" i="1" s="1"/>
  <c r="S84" i="1" s="1"/>
  <c r="E84" i="1"/>
  <c r="R83" i="1"/>
  <c r="Q83" i="1"/>
  <c r="P83" i="1"/>
  <c r="O83" i="1"/>
  <c r="J83" i="1"/>
  <c r="L83" i="1" s="1"/>
  <c r="M83" i="1" s="1"/>
  <c r="S83" i="1" s="1"/>
  <c r="E83" i="1"/>
  <c r="R82" i="1"/>
  <c r="Q82" i="1"/>
  <c r="P82" i="1"/>
  <c r="O82" i="1"/>
  <c r="M82" i="1"/>
  <c r="S82" i="1" s="1"/>
  <c r="J82" i="1"/>
  <c r="L82" i="1" s="1"/>
  <c r="E82" i="1"/>
  <c r="R81" i="1"/>
  <c r="Q81" i="1"/>
  <c r="P81" i="1"/>
  <c r="O81" i="1"/>
  <c r="M81" i="1"/>
  <c r="S81" i="1" s="1"/>
  <c r="J81" i="1"/>
  <c r="L81" i="1" s="1"/>
  <c r="E81" i="1"/>
  <c r="R80" i="1"/>
  <c r="Q80" i="1"/>
  <c r="P80" i="1"/>
  <c r="O80" i="1"/>
  <c r="J80" i="1"/>
  <c r="L80" i="1" s="1"/>
  <c r="M80" i="1" s="1"/>
  <c r="S80" i="1" s="1"/>
  <c r="E80" i="1"/>
  <c r="R79" i="1"/>
  <c r="Q79" i="1"/>
  <c r="P79" i="1"/>
  <c r="O79" i="1"/>
  <c r="J79" i="1"/>
  <c r="L79" i="1" s="1"/>
  <c r="M79" i="1" s="1"/>
  <c r="S79" i="1" s="1"/>
  <c r="E79" i="1"/>
  <c r="R78" i="1"/>
  <c r="Q78" i="1"/>
  <c r="P78" i="1"/>
  <c r="O78" i="1"/>
  <c r="M78" i="1"/>
  <c r="S78" i="1" s="1"/>
  <c r="J78" i="1"/>
  <c r="L78" i="1" s="1"/>
  <c r="E78" i="1"/>
  <c r="R77" i="1"/>
  <c r="Q77" i="1"/>
  <c r="P77" i="1"/>
  <c r="O77" i="1"/>
  <c r="M77" i="1"/>
  <c r="S77" i="1" s="1"/>
  <c r="J77" i="1"/>
  <c r="L77" i="1" s="1"/>
  <c r="E77" i="1"/>
  <c r="R76" i="1"/>
  <c r="Q76" i="1"/>
  <c r="P76" i="1"/>
  <c r="O76" i="1"/>
  <c r="J76" i="1"/>
  <c r="L76" i="1" s="1"/>
  <c r="M76" i="1" s="1"/>
  <c r="S76" i="1" s="1"/>
  <c r="E76" i="1"/>
  <c r="R75" i="1"/>
  <c r="Q75" i="1"/>
  <c r="P75" i="1"/>
  <c r="O75" i="1"/>
  <c r="J75" i="1"/>
  <c r="L75" i="1" s="1"/>
  <c r="M75" i="1" s="1"/>
  <c r="S75" i="1" s="1"/>
  <c r="E75" i="1"/>
  <c r="R74" i="1"/>
  <c r="Q74" i="1"/>
  <c r="P74" i="1"/>
  <c r="O74" i="1"/>
  <c r="M74" i="1"/>
  <c r="S74" i="1" s="1"/>
  <c r="J74" i="1"/>
  <c r="L74" i="1" s="1"/>
  <c r="E74" i="1"/>
  <c r="R73" i="1"/>
  <c r="Q73" i="1"/>
  <c r="P73" i="1"/>
  <c r="O73" i="1"/>
  <c r="M73" i="1"/>
  <c r="S73" i="1" s="1"/>
  <c r="J73" i="1"/>
  <c r="L73" i="1" s="1"/>
  <c r="E73" i="1"/>
  <c r="R72" i="1"/>
  <c r="Q72" i="1"/>
  <c r="P72" i="1"/>
  <c r="O72" i="1"/>
  <c r="J72" i="1"/>
  <c r="L72" i="1" s="1"/>
  <c r="M72" i="1" s="1"/>
  <c r="S72" i="1" s="1"/>
  <c r="E72" i="1"/>
  <c r="R71" i="1"/>
  <c r="Q71" i="1"/>
  <c r="P71" i="1"/>
  <c r="O71" i="1"/>
  <c r="M71" i="1"/>
  <c r="S71" i="1" s="1"/>
  <c r="J71" i="1"/>
  <c r="L71" i="1" s="1"/>
  <c r="E71" i="1"/>
  <c r="R70" i="1"/>
  <c r="Q70" i="1"/>
  <c r="P70" i="1"/>
  <c r="O70" i="1"/>
  <c r="M70" i="1"/>
  <c r="S70" i="1" s="1"/>
  <c r="L70" i="1"/>
  <c r="J70" i="1"/>
  <c r="E70" i="1"/>
  <c r="Q69" i="1"/>
  <c r="P69" i="1"/>
  <c r="O69" i="1"/>
  <c r="J69" i="1"/>
  <c r="E69" i="1"/>
  <c r="Q68" i="1"/>
  <c r="P68" i="1"/>
  <c r="O68" i="1"/>
  <c r="L68" i="1"/>
  <c r="M68" i="1" s="1"/>
  <c r="J68" i="1"/>
  <c r="E68" i="1"/>
  <c r="R67" i="1"/>
  <c r="Q67" i="1"/>
  <c r="P67" i="1"/>
  <c r="O67" i="1"/>
  <c r="M67" i="1"/>
  <c r="S67" i="1" s="1"/>
  <c r="J67" i="1"/>
  <c r="L67" i="1" s="1"/>
  <c r="E67" i="1"/>
  <c r="R66" i="1"/>
  <c r="Q66" i="1"/>
  <c r="P66" i="1"/>
  <c r="O66" i="1"/>
  <c r="M66" i="1"/>
  <c r="S66" i="1" s="1"/>
  <c r="J66" i="1"/>
  <c r="L66" i="1" s="1"/>
  <c r="E66" i="1"/>
  <c r="Q65" i="1"/>
  <c r="P65" i="1"/>
  <c r="O65" i="1"/>
  <c r="J65" i="1"/>
  <c r="E65" i="1"/>
  <c r="Q64" i="1"/>
  <c r="P64" i="1"/>
  <c r="O64" i="1"/>
  <c r="R64" i="1" s="1"/>
  <c r="L64" i="1"/>
  <c r="M64" i="1" s="1"/>
  <c r="S64" i="1" s="1"/>
  <c r="J64" i="1"/>
  <c r="E64" i="1"/>
  <c r="R63" i="1"/>
  <c r="Q63" i="1"/>
  <c r="P63" i="1"/>
  <c r="O63" i="1"/>
  <c r="M63" i="1"/>
  <c r="S63" i="1" s="1"/>
  <c r="J63" i="1"/>
  <c r="L63" i="1" s="1"/>
  <c r="E63" i="1"/>
  <c r="Q62" i="1"/>
  <c r="P62" i="1"/>
  <c r="O62" i="1"/>
  <c r="J62" i="1"/>
  <c r="L62" i="1" s="1"/>
  <c r="M62" i="1" s="1"/>
  <c r="E62" i="1"/>
  <c r="R61" i="1"/>
  <c r="Q61" i="1"/>
  <c r="P61" i="1"/>
  <c r="O61" i="1"/>
  <c r="J61" i="1"/>
  <c r="L61" i="1" s="1"/>
  <c r="M61" i="1" s="1"/>
  <c r="S61" i="1" s="1"/>
  <c r="E61" i="1"/>
  <c r="Q60" i="1"/>
  <c r="P60" i="1"/>
  <c r="O60" i="1"/>
  <c r="J60" i="1"/>
  <c r="L60" i="1" s="1"/>
  <c r="M60" i="1" s="1"/>
  <c r="E60" i="1"/>
  <c r="Q59" i="1"/>
  <c r="P59" i="1"/>
  <c r="O59" i="1"/>
  <c r="R59" i="1" s="1"/>
  <c r="J59" i="1"/>
  <c r="E59" i="1"/>
  <c r="Q58" i="1"/>
  <c r="P58" i="1"/>
  <c r="O58" i="1"/>
  <c r="R58" i="1" s="1"/>
  <c r="J58" i="1"/>
  <c r="E58" i="1"/>
  <c r="L58" i="1" s="1"/>
  <c r="M58" i="1" s="1"/>
  <c r="S58" i="1" s="1"/>
  <c r="Q57" i="1"/>
  <c r="P57" i="1"/>
  <c r="O57" i="1"/>
  <c r="R57" i="1" s="1"/>
  <c r="J57" i="1"/>
  <c r="L57" i="1" s="1"/>
  <c r="M57" i="1" s="1"/>
  <c r="E57" i="1"/>
  <c r="R56" i="1"/>
  <c r="Q56" i="1"/>
  <c r="P56" i="1"/>
  <c r="O56" i="1"/>
  <c r="J56" i="1"/>
  <c r="E56" i="1"/>
  <c r="L56" i="1" s="1"/>
  <c r="M56" i="1" s="1"/>
  <c r="S56" i="1" s="1"/>
  <c r="Q55" i="1"/>
  <c r="P55" i="1"/>
  <c r="O55" i="1"/>
  <c r="R55" i="1" s="1"/>
  <c r="J55" i="1"/>
  <c r="L55" i="1" s="1"/>
  <c r="M55" i="1" s="1"/>
  <c r="E55" i="1"/>
  <c r="R54" i="1"/>
  <c r="Q54" i="1"/>
  <c r="P54" i="1"/>
  <c r="O54" i="1"/>
  <c r="J54" i="1"/>
  <c r="E54" i="1"/>
  <c r="L54" i="1" s="1"/>
  <c r="M54" i="1" s="1"/>
  <c r="S54" i="1" s="1"/>
  <c r="Q53" i="1"/>
  <c r="P53" i="1"/>
  <c r="O53" i="1"/>
  <c r="R53" i="1" s="1"/>
  <c r="J53" i="1"/>
  <c r="L53" i="1" s="1"/>
  <c r="M53" i="1" s="1"/>
  <c r="E53" i="1"/>
  <c r="R52" i="1"/>
  <c r="Q52" i="1"/>
  <c r="P52" i="1"/>
  <c r="O52" i="1"/>
  <c r="J52" i="1"/>
  <c r="E52" i="1"/>
  <c r="L52" i="1" s="1"/>
  <c r="M52" i="1" s="1"/>
  <c r="S52" i="1" s="1"/>
  <c r="Q51" i="1"/>
  <c r="P51" i="1"/>
  <c r="O51" i="1"/>
  <c r="R51" i="1" s="1"/>
  <c r="J51" i="1"/>
  <c r="L51" i="1" s="1"/>
  <c r="M51" i="1" s="1"/>
  <c r="S51" i="1" s="1"/>
  <c r="E51" i="1"/>
  <c r="R50" i="1"/>
  <c r="Q50" i="1"/>
  <c r="P50" i="1"/>
  <c r="O50" i="1"/>
  <c r="J50" i="1"/>
  <c r="E50" i="1"/>
  <c r="L50" i="1" s="1"/>
  <c r="M50" i="1" s="1"/>
  <c r="S50" i="1" s="1"/>
  <c r="Q49" i="1"/>
  <c r="P49" i="1"/>
  <c r="O49" i="1"/>
  <c r="R49" i="1" s="1"/>
  <c r="J49" i="1"/>
  <c r="L49" i="1" s="1"/>
  <c r="M49" i="1" s="1"/>
  <c r="E49" i="1"/>
  <c r="R48" i="1"/>
  <c r="Q48" i="1"/>
  <c r="P48" i="1"/>
  <c r="O48" i="1"/>
  <c r="J48" i="1"/>
  <c r="E48" i="1"/>
  <c r="L48" i="1" s="1"/>
  <c r="M48" i="1" s="1"/>
  <c r="S48" i="1" s="1"/>
  <c r="Q47" i="1"/>
  <c r="P47" i="1"/>
  <c r="O47" i="1"/>
  <c r="R47" i="1" s="1"/>
  <c r="J47" i="1"/>
  <c r="L47" i="1" s="1"/>
  <c r="M47" i="1" s="1"/>
  <c r="E47" i="1"/>
  <c r="R46" i="1"/>
  <c r="Q46" i="1"/>
  <c r="P46" i="1"/>
  <c r="O46" i="1"/>
  <c r="J46" i="1"/>
  <c r="E46" i="1"/>
  <c r="L46" i="1" s="1"/>
  <c r="M46" i="1" s="1"/>
  <c r="S46" i="1" s="1"/>
  <c r="Q45" i="1"/>
  <c r="P45" i="1"/>
  <c r="O45" i="1"/>
  <c r="J45" i="1"/>
  <c r="L45" i="1" s="1"/>
  <c r="M45" i="1" s="1"/>
  <c r="E45" i="1"/>
  <c r="R44" i="1"/>
  <c r="Q44" i="1"/>
  <c r="P44" i="1"/>
  <c r="O44" i="1"/>
  <c r="M44" i="1"/>
  <c r="S44" i="1" s="1"/>
  <c r="J44" i="1"/>
  <c r="E44" i="1"/>
  <c r="L44" i="1" s="1"/>
  <c r="Q43" i="1"/>
  <c r="P43" i="1"/>
  <c r="O43" i="1"/>
  <c r="J43" i="1"/>
  <c r="L43" i="1" s="1"/>
  <c r="M43" i="1" s="1"/>
  <c r="E43" i="1"/>
  <c r="R42" i="1"/>
  <c r="Q42" i="1"/>
  <c r="P42" i="1"/>
  <c r="O42" i="1"/>
  <c r="M42" i="1"/>
  <c r="S42" i="1" s="1"/>
  <c r="J42" i="1"/>
  <c r="E42" i="1"/>
  <c r="L42" i="1" s="1"/>
  <c r="Q41" i="1"/>
  <c r="P41" i="1"/>
  <c r="O41" i="1"/>
  <c r="J41" i="1"/>
  <c r="L41" i="1" s="1"/>
  <c r="M41" i="1" s="1"/>
  <c r="E41" i="1"/>
  <c r="R40" i="1"/>
  <c r="Q40" i="1"/>
  <c r="P40" i="1"/>
  <c r="O40" i="1"/>
  <c r="M40" i="1"/>
  <c r="S40" i="1" s="1"/>
  <c r="J40" i="1"/>
  <c r="E40" i="1"/>
  <c r="L40" i="1" s="1"/>
  <c r="Q39" i="1"/>
  <c r="P39" i="1"/>
  <c r="O39" i="1"/>
  <c r="R39" i="1" s="1"/>
  <c r="J39" i="1"/>
  <c r="L39" i="1" s="1"/>
  <c r="M39" i="1" s="1"/>
  <c r="E39" i="1"/>
  <c r="R38" i="1"/>
  <c r="Q38" i="1"/>
  <c r="P38" i="1"/>
  <c r="O38" i="1"/>
  <c r="J38" i="1"/>
  <c r="E38" i="1"/>
  <c r="L38" i="1" s="1"/>
  <c r="M38" i="1" s="1"/>
  <c r="S38" i="1" s="1"/>
  <c r="Q37" i="1"/>
  <c r="P37" i="1"/>
  <c r="O37" i="1"/>
  <c r="J37" i="1"/>
  <c r="L37" i="1" s="1"/>
  <c r="M37" i="1" s="1"/>
  <c r="E37" i="1"/>
  <c r="R36" i="1"/>
  <c r="Q36" i="1"/>
  <c r="P36" i="1"/>
  <c r="O36" i="1"/>
  <c r="J36" i="1"/>
  <c r="E36" i="1"/>
  <c r="L36" i="1" s="1"/>
  <c r="M36" i="1" s="1"/>
  <c r="S36" i="1" s="1"/>
  <c r="Q35" i="1"/>
  <c r="P35" i="1"/>
  <c r="O35" i="1"/>
  <c r="R35" i="1" s="1"/>
  <c r="J35" i="1"/>
  <c r="L35" i="1" s="1"/>
  <c r="M35" i="1" s="1"/>
  <c r="E35" i="1"/>
  <c r="R34" i="1"/>
  <c r="Q34" i="1"/>
  <c r="P34" i="1"/>
  <c r="O34" i="1"/>
  <c r="M34" i="1"/>
  <c r="S34" i="1" s="1"/>
  <c r="J34" i="1"/>
  <c r="E34" i="1"/>
  <c r="L34" i="1" s="1"/>
  <c r="Q33" i="1"/>
  <c r="P33" i="1"/>
  <c r="O33" i="1"/>
  <c r="J33" i="1"/>
  <c r="L33" i="1" s="1"/>
  <c r="M33" i="1" s="1"/>
  <c r="E33" i="1"/>
  <c r="R32" i="1"/>
  <c r="Q32" i="1"/>
  <c r="P32" i="1"/>
  <c r="O32" i="1"/>
  <c r="M32" i="1"/>
  <c r="S32" i="1" s="1"/>
  <c r="J32" i="1"/>
  <c r="E32" i="1"/>
  <c r="L32" i="1" s="1"/>
  <c r="Q31" i="1"/>
  <c r="P31" i="1"/>
  <c r="O31" i="1"/>
  <c r="R31" i="1" s="1"/>
  <c r="J31" i="1"/>
  <c r="L31" i="1" s="1"/>
  <c r="M31" i="1" s="1"/>
  <c r="E31" i="1"/>
  <c r="R30" i="1"/>
  <c r="Q30" i="1"/>
  <c r="P30" i="1"/>
  <c r="O30" i="1"/>
  <c r="J30" i="1"/>
  <c r="E30" i="1"/>
  <c r="L30" i="1" s="1"/>
  <c r="M30" i="1" s="1"/>
  <c r="S30" i="1" s="1"/>
  <c r="Q29" i="1"/>
  <c r="P29" i="1"/>
  <c r="O29" i="1"/>
  <c r="J29" i="1"/>
  <c r="L29" i="1" s="1"/>
  <c r="M29" i="1" s="1"/>
  <c r="E29" i="1"/>
  <c r="R28" i="1"/>
  <c r="Q28" i="1"/>
  <c r="P28" i="1"/>
  <c r="O28" i="1"/>
  <c r="J28" i="1"/>
  <c r="E28" i="1"/>
  <c r="L28" i="1" s="1"/>
  <c r="M28" i="1" s="1"/>
  <c r="S28" i="1" s="1"/>
  <c r="Q27" i="1"/>
  <c r="P27" i="1"/>
  <c r="O27" i="1"/>
  <c r="R27" i="1" s="1"/>
  <c r="J27" i="1"/>
  <c r="L27" i="1" s="1"/>
  <c r="M27" i="1" s="1"/>
  <c r="E27" i="1"/>
  <c r="R26" i="1"/>
  <c r="Q26" i="1"/>
  <c r="P26" i="1"/>
  <c r="O26" i="1"/>
  <c r="M26" i="1"/>
  <c r="S26" i="1" s="1"/>
  <c r="J26" i="1"/>
  <c r="E26" i="1"/>
  <c r="L26" i="1" s="1"/>
  <c r="Q25" i="1"/>
  <c r="P25" i="1"/>
  <c r="O25" i="1"/>
  <c r="J25" i="1"/>
  <c r="L25" i="1" s="1"/>
  <c r="M25" i="1" s="1"/>
  <c r="E25" i="1"/>
  <c r="R24" i="1"/>
  <c r="Q24" i="1"/>
  <c r="P24" i="1"/>
  <c r="O24" i="1"/>
  <c r="M24" i="1"/>
  <c r="S24" i="1" s="1"/>
  <c r="J24" i="1"/>
  <c r="E24" i="1"/>
  <c r="L24" i="1" s="1"/>
  <c r="Q23" i="1"/>
  <c r="P23" i="1"/>
  <c r="O23" i="1"/>
  <c r="R23" i="1" s="1"/>
  <c r="J23" i="1"/>
  <c r="L23" i="1" s="1"/>
  <c r="M23" i="1" s="1"/>
  <c r="E23" i="1"/>
  <c r="R22" i="1"/>
  <c r="Q22" i="1"/>
  <c r="P22" i="1"/>
  <c r="O22" i="1"/>
  <c r="J22" i="1"/>
  <c r="E22" i="1"/>
  <c r="L22" i="1" s="1"/>
  <c r="M22" i="1" s="1"/>
  <c r="S22" i="1" s="1"/>
  <c r="Q21" i="1"/>
  <c r="P21" i="1"/>
  <c r="O21" i="1"/>
  <c r="J21" i="1"/>
  <c r="L21" i="1" s="1"/>
  <c r="M21" i="1" s="1"/>
  <c r="E21" i="1"/>
  <c r="R20" i="1"/>
  <c r="Q20" i="1"/>
  <c r="P20" i="1"/>
  <c r="O20" i="1"/>
  <c r="J20" i="1"/>
  <c r="E20" i="1"/>
  <c r="L20" i="1" s="1"/>
  <c r="M20" i="1" s="1"/>
  <c r="S20" i="1" s="1"/>
  <c r="Q19" i="1"/>
  <c r="P19" i="1"/>
  <c r="O19" i="1"/>
  <c r="R19" i="1" s="1"/>
  <c r="J19" i="1"/>
  <c r="L19" i="1" s="1"/>
  <c r="M19" i="1" s="1"/>
  <c r="E19" i="1"/>
  <c r="R18" i="1"/>
  <c r="Q18" i="1"/>
  <c r="P18" i="1"/>
  <c r="O18" i="1"/>
  <c r="M18" i="1"/>
  <c r="S18" i="1" s="1"/>
  <c r="J18" i="1"/>
  <c r="E18" i="1"/>
  <c r="L18" i="1" s="1"/>
  <c r="Q17" i="1"/>
  <c r="P17" i="1"/>
  <c r="O17" i="1"/>
  <c r="J17" i="1"/>
  <c r="L17" i="1" s="1"/>
  <c r="M17" i="1" s="1"/>
  <c r="E17" i="1"/>
  <c r="R16" i="1"/>
  <c r="Q16" i="1"/>
  <c r="P16" i="1"/>
  <c r="O16" i="1"/>
  <c r="M16" i="1"/>
  <c r="S16" i="1" s="1"/>
  <c r="J16" i="1"/>
  <c r="E16" i="1"/>
  <c r="L16" i="1" s="1"/>
  <c r="Q15" i="1"/>
  <c r="P15" i="1"/>
  <c r="O15" i="1"/>
  <c r="R15" i="1" s="1"/>
  <c r="J15" i="1"/>
  <c r="L15" i="1" s="1"/>
  <c r="M15" i="1" s="1"/>
  <c r="E15" i="1"/>
  <c r="R14" i="1"/>
  <c r="Q14" i="1"/>
  <c r="P14" i="1"/>
  <c r="O14" i="1"/>
  <c r="J14" i="1"/>
  <c r="E14" i="1"/>
  <c r="L14" i="1" s="1"/>
  <c r="M14" i="1" s="1"/>
  <c r="S14" i="1" s="1"/>
  <c r="Q13" i="1"/>
  <c r="P13" i="1"/>
  <c r="O13" i="1"/>
  <c r="J13" i="1"/>
  <c r="L13" i="1" s="1"/>
  <c r="M13" i="1" s="1"/>
  <c r="E13" i="1"/>
  <c r="R12" i="1"/>
  <c r="Q12" i="1"/>
  <c r="P12" i="1"/>
  <c r="O12" i="1"/>
  <c r="J12" i="1"/>
  <c r="E12" i="1"/>
  <c r="L12" i="1" s="1"/>
  <c r="M12" i="1" s="1"/>
  <c r="S12" i="1" s="1"/>
  <c r="Q11" i="1"/>
  <c r="P11" i="1"/>
  <c r="O11" i="1"/>
  <c r="R11" i="1" s="1"/>
  <c r="J11" i="1"/>
  <c r="L11" i="1" s="1"/>
  <c r="M11" i="1" s="1"/>
  <c r="E11" i="1"/>
  <c r="R10" i="1"/>
  <c r="Q10" i="1"/>
  <c r="P10" i="1"/>
  <c r="O10" i="1"/>
  <c r="M10" i="1"/>
  <c r="S10" i="1" s="1"/>
  <c r="J10" i="1"/>
  <c r="E10" i="1"/>
  <c r="L10" i="1" s="1"/>
  <c r="Q9" i="1"/>
  <c r="P9" i="1"/>
  <c r="O9" i="1"/>
  <c r="J9" i="1"/>
  <c r="L9" i="1" s="1"/>
  <c r="M9" i="1" s="1"/>
  <c r="E9" i="1"/>
  <c r="R8" i="1"/>
  <c r="Q8" i="1"/>
  <c r="P8" i="1"/>
  <c r="O8" i="1"/>
  <c r="M8" i="1"/>
  <c r="S8" i="1" s="1"/>
  <c r="J8" i="1"/>
  <c r="E8" i="1"/>
  <c r="L8" i="1" s="1"/>
  <c r="Q7" i="1"/>
  <c r="P7" i="1"/>
  <c r="O7" i="1"/>
  <c r="J7" i="1"/>
  <c r="L7" i="1" s="1"/>
  <c r="M7" i="1" s="1"/>
  <c r="E7" i="1"/>
  <c r="Q6" i="1"/>
  <c r="P6" i="1"/>
  <c r="O6" i="1"/>
  <c r="R6" i="1" s="1"/>
  <c r="S6" i="1" s="1"/>
  <c r="M6" i="1"/>
  <c r="J6" i="1"/>
  <c r="E6" i="1"/>
  <c r="L6" i="1" s="1"/>
  <c r="Q5" i="1"/>
  <c r="P5" i="1"/>
  <c r="O5" i="1"/>
  <c r="L5" i="1"/>
  <c r="M5" i="1" s="1"/>
  <c r="J5" i="1"/>
  <c r="E5" i="1"/>
  <c r="R4" i="1"/>
  <c r="Q4" i="1"/>
  <c r="P4" i="1"/>
  <c r="O4" i="1"/>
  <c r="J4" i="1"/>
  <c r="E4" i="1"/>
  <c r="L4" i="1" s="1"/>
  <c r="M4" i="1" s="1"/>
  <c r="S4" i="1" s="1"/>
  <c r="Q3" i="1"/>
  <c r="P3" i="1"/>
  <c r="O3" i="1"/>
  <c r="R3" i="1" s="1"/>
  <c r="J3" i="1"/>
  <c r="L3" i="1" s="1"/>
  <c r="M3" i="1" s="1"/>
  <c r="S3" i="1" s="1"/>
  <c r="E3" i="1"/>
  <c r="S5" i="1" l="1"/>
  <c r="R7" i="1"/>
  <c r="S7" i="1" s="1"/>
  <c r="S25" i="1"/>
  <c r="R5" i="1"/>
  <c r="R9" i="1"/>
  <c r="S9" i="1" s="1"/>
  <c r="S11" i="1"/>
  <c r="R17" i="1"/>
  <c r="S17" i="1" s="1"/>
  <c r="S19" i="1"/>
  <c r="R25" i="1"/>
  <c r="S27" i="1"/>
  <c r="R33" i="1"/>
  <c r="S33" i="1" s="1"/>
  <c r="S35" i="1"/>
  <c r="R41" i="1"/>
  <c r="S41" i="1" s="1"/>
  <c r="S43" i="1"/>
  <c r="S49" i="1"/>
  <c r="S57" i="1"/>
  <c r="R43" i="1"/>
  <c r="S45" i="1"/>
  <c r="S47" i="1"/>
  <c r="S55" i="1"/>
  <c r="S21" i="1"/>
  <c r="R13" i="1"/>
  <c r="S13" i="1" s="1"/>
  <c r="S15" i="1"/>
  <c r="R21" i="1"/>
  <c r="S23" i="1"/>
  <c r="R29" i="1"/>
  <c r="S29" i="1" s="1"/>
  <c r="S31" i="1"/>
  <c r="R37" i="1"/>
  <c r="S37" i="1" s="1"/>
  <c r="S39" i="1"/>
  <c r="R45" i="1"/>
  <c r="S53" i="1"/>
  <c r="S62" i="1"/>
  <c r="L59" i="1"/>
  <c r="M59" i="1" s="1"/>
  <c r="S59" i="1" s="1"/>
  <c r="L65" i="1"/>
  <c r="M65" i="1" s="1"/>
  <c r="L69" i="1"/>
  <c r="M69" i="1" s="1"/>
  <c r="R62" i="1"/>
  <c r="R65" i="1"/>
  <c r="R68" i="1"/>
  <c r="R69" i="1"/>
  <c r="R60" i="1"/>
  <c r="S60" i="1" s="1"/>
  <c r="S68" i="1"/>
  <c r="S115" i="1"/>
  <c r="S123" i="1"/>
  <c r="S109" i="1"/>
  <c r="S117" i="1"/>
  <c r="S125" i="1"/>
  <c r="S65" i="1" l="1"/>
  <c r="T37" i="1" s="1"/>
  <c r="S69" i="1"/>
  <c r="T69" i="1" s="1"/>
  <c r="T32" i="1"/>
  <c r="T75" i="1"/>
  <c r="T103" i="1"/>
  <c r="T14" i="1"/>
  <c r="T44" i="1" l="1"/>
  <c r="T57" i="1"/>
  <c r="T91" i="1"/>
  <c r="T23" i="1"/>
  <c r="T74" i="1"/>
  <c r="T93" i="1"/>
  <c r="T12" i="1"/>
  <c r="T25" i="1"/>
  <c r="T45" i="1"/>
  <c r="T20" i="1"/>
  <c r="T53" i="1"/>
  <c r="T4" i="1"/>
  <c r="T100" i="1"/>
  <c r="T63" i="1"/>
  <c r="T88" i="1"/>
  <c r="T31" i="1"/>
  <c r="T86" i="1"/>
  <c r="T105" i="1"/>
  <c r="T9" i="1"/>
  <c r="T85" i="1"/>
  <c r="T18" i="1"/>
  <c r="T99" i="1"/>
  <c r="T61" i="1"/>
  <c r="T52" i="1"/>
  <c r="T64" i="1"/>
  <c r="T66" i="1"/>
  <c r="T96" i="1"/>
  <c r="T58" i="1"/>
  <c r="T51" i="1"/>
  <c r="T17" i="1"/>
  <c r="T6" i="1"/>
  <c r="T71" i="1"/>
  <c r="T70" i="1"/>
  <c r="T107" i="1"/>
  <c r="T34" i="1"/>
  <c r="T90" i="1"/>
  <c r="T110" i="1"/>
  <c r="T38" i="1"/>
  <c r="T11" i="1"/>
  <c r="T21" i="1"/>
  <c r="T49" i="1"/>
  <c r="T59" i="1"/>
  <c r="T36" i="1"/>
  <c r="T19" i="1"/>
  <c r="T121" i="1"/>
  <c r="T104" i="1"/>
  <c r="T42" i="1"/>
  <c r="T102" i="1"/>
  <c r="T120" i="1"/>
  <c r="T41" i="1"/>
  <c r="T98" i="1"/>
  <c r="T40" i="1"/>
  <c r="T83" i="1"/>
  <c r="T113" i="1"/>
  <c r="T112" i="1"/>
  <c r="T94" i="1"/>
  <c r="T46" i="1"/>
  <c r="T80" i="1"/>
  <c r="T108" i="1"/>
  <c r="T7" i="1"/>
  <c r="T33" i="1"/>
  <c r="T22" i="1"/>
  <c r="T87" i="1"/>
  <c r="T55" i="1"/>
  <c r="T16" i="1"/>
  <c r="T62" i="1"/>
  <c r="T106" i="1"/>
  <c r="T115" i="1"/>
  <c r="T30" i="1"/>
  <c r="T27" i="1"/>
  <c r="T15" i="1"/>
  <c r="T47" i="1"/>
  <c r="T68" i="1"/>
  <c r="T28" i="1"/>
  <c r="T35" i="1"/>
  <c r="T48" i="1"/>
  <c r="T8" i="1"/>
  <c r="T54" i="1"/>
  <c r="T73" i="1"/>
  <c r="T117" i="1"/>
  <c r="T118" i="1"/>
  <c r="T82" i="1"/>
  <c r="T24" i="1"/>
  <c r="T67" i="1"/>
  <c r="T95" i="1"/>
  <c r="T97" i="1"/>
  <c r="T78" i="1"/>
  <c r="T26" i="1"/>
  <c r="T56" i="1"/>
  <c r="T92" i="1"/>
  <c r="T13" i="1"/>
  <c r="T77" i="1"/>
  <c r="T125" i="1"/>
  <c r="T5" i="1"/>
  <c r="T43" i="1"/>
  <c r="T123" i="1"/>
  <c r="T39" i="1"/>
  <c r="T109" i="1"/>
  <c r="T84" i="1"/>
  <c r="T50" i="1"/>
  <c r="T72" i="1"/>
  <c r="T10" i="1"/>
  <c r="T65" i="1"/>
  <c r="T89" i="1"/>
  <c r="T3" i="1"/>
  <c r="T101" i="1"/>
  <c r="T122" i="1"/>
  <c r="T124" i="1"/>
  <c r="T116" i="1"/>
  <c r="T79" i="1"/>
  <c r="T81" i="1"/>
  <c r="T114" i="1"/>
  <c r="T119" i="1"/>
  <c r="T111" i="1"/>
  <c r="T76" i="1"/>
  <c r="T29" i="1"/>
  <c r="T60" i="1"/>
</calcChain>
</file>

<file path=xl/sharedStrings.xml><?xml version="1.0" encoding="utf-8"?>
<sst xmlns="http://schemas.openxmlformats.org/spreadsheetml/2006/main" count="614" uniqueCount="315">
  <si>
    <t>企业代号</t>
    <phoneticPr fontId="3" type="noConversion"/>
  </si>
  <si>
    <t>进项价税年合计额</t>
    <phoneticPr fontId="3" type="noConversion"/>
  </si>
  <si>
    <t>年均交易额</t>
    <phoneticPr fontId="3" type="noConversion"/>
  </si>
  <si>
    <t>销项价税年合计额</t>
    <phoneticPr fontId="3" type="noConversion"/>
  </si>
  <si>
    <t>净收入</t>
    <phoneticPr fontId="3" type="noConversion"/>
  </si>
  <si>
    <t>信誉评级</t>
    <phoneticPr fontId="3" type="noConversion"/>
  </si>
  <si>
    <t>可贷率(信誉评级)</t>
    <phoneticPr fontId="3" type="noConversion"/>
  </si>
  <si>
    <t>贷款额</t>
    <phoneticPr fontId="3" type="noConversion"/>
  </si>
  <si>
    <t>贷款额(标准化)</t>
    <phoneticPr fontId="3" type="noConversion"/>
  </si>
  <si>
    <t>E124</t>
  </si>
  <si>
    <t>A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</si>
  <si>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</si>
  <si>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</si>
  <si>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</si>
  <si>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</si>
  <si>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</si>
  <si>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</si>
  <si>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</si>
  <si>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</si>
  <si>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</si>
  <si>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</si>
  <si>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B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</si>
  <si>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</si>
  <si>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</si>
  <si>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</si>
  <si>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</si>
  <si>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</si>
  <si>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</si>
  <si>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</si>
  <si>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</si>
  <si>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</si>
  <si>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</si>
  <si>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</si>
  <si>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</si>
  <si>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</si>
  <si>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</si>
  <si>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</si>
  <si>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</si>
  <si>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</si>
  <si>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</si>
  <si>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</si>
  <si>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</si>
  <si>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</si>
  <si>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</si>
  <si>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</si>
  <si>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</si>
  <si>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</si>
  <si>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</si>
  <si>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</si>
  <si>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</si>
  <si>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</si>
  <si>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</si>
  <si>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</si>
  <si>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</si>
  <si>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</si>
  <si>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</si>
  <si>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</si>
  <si>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</si>
  <si>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</si>
  <si>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</si>
  <si>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</si>
  <si>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</si>
  <si>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</si>
  <si>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</si>
  <si>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</si>
  <si>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</si>
  <si>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</si>
  <si>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</si>
  <si>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</si>
  <si>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</si>
  <si>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</si>
  <si>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</si>
  <si>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</si>
  <si>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</si>
  <si>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</si>
  <si>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D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</si>
  <si>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</si>
  <si>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</si>
  <si>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</si>
  <si>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</si>
  <si>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</si>
  <si>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</si>
  <si>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</si>
  <si>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</si>
  <si>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</si>
  <si>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</si>
  <si>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</si>
  <si>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</si>
  <si>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C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</si>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</sst>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EC4D-D85E-4AF4-A587-07CF60DC4471}">
  <dimension ref="A1:T304"/>
  <sheetViews>
    <sheetView tabSelected="1" topLeftCell="B1" workbookViewId="0">
      <selection activeCell="U6" sqref="U6"/>
    </sheetView>
  </sheetViews>
  <sheetFormatPr defaultRowHeight="13.8" x14ac:dyDescent="0.25"/>
  <cols>
    <col min="5" max="5" width="12.77734375" bestFit="1" customWidth="1"/>
    <col min="12" max="12" width="12.77734375" bestFit="1" customWidth="1"/>
    <col min="14" max="14" width="8.88671875" style="8"/>
    <col min="19" max="19" width="11.6640625" bestFit="1" customWidth="1"/>
  </cols>
  <sheetData>
    <row r="1" spans="1:20" x14ac:dyDescent="0.25">
      <c r="A1" s="1" t="s">
        <v>0</v>
      </c>
      <c r="B1" s="2" t="s">
        <v>1</v>
      </c>
      <c r="C1" s="2"/>
      <c r="D1" s="2"/>
      <c r="E1" s="3" t="s">
        <v>2</v>
      </c>
      <c r="G1" s="2" t="s">
        <v>3</v>
      </c>
      <c r="H1" s="2"/>
      <c r="I1" s="2"/>
      <c r="J1" s="3" t="s">
        <v>2</v>
      </c>
      <c r="L1" s="4" t="s">
        <v>4</v>
      </c>
      <c r="N1" s="5" t="s">
        <v>5</v>
      </c>
      <c r="R1" s="4" t="s">
        <v>6</v>
      </c>
      <c r="S1" s="4" t="s">
        <v>7</v>
      </c>
      <c r="T1" s="4" t="s">
        <v>8</v>
      </c>
    </row>
    <row r="2" spans="1:20" x14ac:dyDescent="0.25">
      <c r="A2" s="6"/>
      <c r="B2" s="7">
        <v>2017</v>
      </c>
      <c r="C2" s="7">
        <v>2018</v>
      </c>
      <c r="D2" s="7">
        <v>2019</v>
      </c>
      <c r="E2" s="7"/>
      <c r="F2" s="7"/>
      <c r="G2" s="7">
        <v>2017</v>
      </c>
      <c r="H2" s="7">
        <v>2018</v>
      </c>
      <c r="I2" s="7">
        <v>2019</v>
      </c>
      <c r="J2" s="7"/>
    </row>
    <row r="3" spans="1:20" x14ac:dyDescent="0.25">
      <c r="A3" t="s">
        <v>9</v>
      </c>
      <c r="B3">
        <v>68012364.759999961</v>
      </c>
      <c r="C3">
        <v>336477563.80000007</v>
      </c>
      <c r="D3">
        <v>439712868.66999978</v>
      </c>
      <c r="E3">
        <f>AVERAGE(B3:D3)</f>
        <v>281400932.40999991</v>
      </c>
      <c r="G3">
        <v>93654026.910000011</v>
      </c>
      <c r="H3">
        <v>292133435.61000001</v>
      </c>
      <c r="I3">
        <v>422650285.64999998</v>
      </c>
      <c r="J3">
        <f>AVERAGE(G3:I3)</f>
        <v>269479249.39000005</v>
      </c>
      <c r="L3">
        <f>J3-E3</f>
        <v>-11921683.019999862</v>
      </c>
      <c r="M3">
        <f>IF(L3&gt;0,L3,0)</f>
        <v>0</v>
      </c>
      <c r="N3" s="8" t="s">
        <v>10</v>
      </c>
      <c r="O3">
        <f>IF(N3="A",1,0)</f>
        <v>1</v>
      </c>
      <c r="P3">
        <f>IF(N3="B",0.8,0)</f>
        <v>0</v>
      </c>
      <c r="Q3">
        <f>IF(N3="C",0.5,0)</f>
        <v>0</v>
      </c>
      <c r="R3">
        <f>SUM(O3:Q3)</f>
        <v>1</v>
      </c>
      <c r="S3">
        <f>M3*R3</f>
        <v>0</v>
      </c>
      <c r="T3">
        <f>(S3-MIN(S:S))/(MAX(S:S)-MIN(S:S))</f>
        <v>0</v>
      </c>
    </row>
    <row r="4" spans="1:20" x14ac:dyDescent="0.25">
      <c r="A4" t="s">
        <v>11</v>
      </c>
      <c r="B4">
        <v>109639861.98000015</v>
      </c>
      <c r="C4">
        <v>327324624.24000013</v>
      </c>
      <c r="D4">
        <v>564237322.38000047</v>
      </c>
      <c r="E4">
        <f t="shared" ref="E4:E67" si="0">AVERAGE(B4:D4)</f>
        <v>333733936.20000023</v>
      </c>
      <c r="G4">
        <v>179134450.29999992</v>
      </c>
      <c r="H4">
        <v>292133435.60999995</v>
      </c>
      <c r="I4">
        <v>553573224.03999984</v>
      </c>
      <c r="J4">
        <f t="shared" ref="J4:J67" si="1">AVERAGE(G4:I4)</f>
        <v>341613703.31666654</v>
      </c>
      <c r="L4">
        <f t="shared" ref="L4:L67" si="2">J4-E4</f>
        <v>7879767.116666317</v>
      </c>
      <c r="M4">
        <f t="shared" ref="M4:M67" si="3">IF(L4&gt;0,L4,0)</f>
        <v>7879767.116666317</v>
      </c>
      <c r="N4" s="8" t="s">
        <v>10</v>
      </c>
      <c r="O4">
        <f t="shared" ref="O4:O67" si="4">IF(N4="A",1,0)</f>
        <v>1</v>
      </c>
      <c r="P4">
        <f t="shared" ref="P4:P67" si="5">IF(N4="B",0.8,0)</f>
        <v>0</v>
      </c>
      <c r="Q4">
        <f t="shared" ref="Q4:Q67" si="6">IF(N4="C",0.5,0)</f>
        <v>0</v>
      </c>
      <c r="R4">
        <f t="shared" ref="R4:R67" si="7">SUM(O4:Q4)</f>
        <v>1</v>
      </c>
      <c r="S4">
        <f t="shared" ref="S4:S67" si="8">M4*R4</f>
        <v>7879767.116666317</v>
      </c>
      <c r="T4">
        <f t="shared" ref="T4:T67" si="9">(S4-MIN(S:S))/(MAX(S:S)-MIN(S:S))</f>
        <v>3.5296098477887894E-2</v>
      </c>
    </row>
    <row r="5" spans="1:20" x14ac:dyDescent="0.25">
      <c r="A5" t="s">
        <v>12</v>
      </c>
      <c r="B5">
        <v>16878918.779999997</v>
      </c>
      <c r="C5">
        <v>54412924.669999972</v>
      </c>
      <c r="D5">
        <v>57526880.179999948</v>
      </c>
      <c r="E5">
        <f t="shared" si="0"/>
        <v>42939574.543333307</v>
      </c>
      <c r="G5">
        <v>96876644.620000005</v>
      </c>
      <c r="H5">
        <v>186653302.67999995</v>
      </c>
      <c r="I5">
        <v>254477429.07999989</v>
      </c>
      <c r="J5">
        <f t="shared" si="1"/>
        <v>179335792.12666664</v>
      </c>
      <c r="L5">
        <f t="shared" si="2"/>
        <v>136396217.58333331</v>
      </c>
      <c r="M5">
        <f t="shared" si="3"/>
        <v>136396217.58333331</v>
      </c>
      <c r="N5" s="8" t="s">
        <v>10</v>
      </c>
      <c r="O5">
        <f t="shared" si="4"/>
        <v>1</v>
      </c>
      <c r="P5">
        <f t="shared" si="5"/>
        <v>0</v>
      </c>
      <c r="Q5">
        <f t="shared" si="6"/>
        <v>0</v>
      </c>
      <c r="R5">
        <f t="shared" si="7"/>
        <v>1</v>
      </c>
      <c r="S5">
        <f t="shared" si="8"/>
        <v>136396217.58333331</v>
      </c>
      <c r="T5">
        <f t="shared" si="9"/>
        <v>0.61096403695107138</v>
      </c>
    </row>
    <row r="6" spans="1:20" x14ac:dyDescent="0.25">
      <c r="A6" t="s">
        <v>13</v>
      </c>
      <c r="B6">
        <v>203238.69</v>
      </c>
      <c r="C6">
        <v>437319.14999999997</v>
      </c>
      <c r="D6">
        <v>1125001.1000000003</v>
      </c>
      <c r="E6">
        <f t="shared" si="0"/>
        <v>588519.64666666684</v>
      </c>
      <c r="G6">
        <v>251902668.34999999</v>
      </c>
      <c r="H6">
        <v>251652603.09</v>
      </c>
      <c r="I6">
        <v>167952904.09</v>
      </c>
      <c r="J6">
        <f t="shared" si="1"/>
        <v>223836058.50999999</v>
      </c>
      <c r="L6">
        <f t="shared" si="2"/>
        <v>223247538.86333331</v>
      </c>
      <c r="M6">
        <f t="shared" si="3"/>
        <v>223247538.86333331</v>
      </c>
      <c r="N6" s="8" t="s">
        <v>10</v>
      </c>
      <c r="O6">
        <f t="shared" si="4"/>
        <v>1</v>
      </c>
      <c r="P6">
        <f t="shared" si="5"/>
        <v>0</v>
      </c>
      <c r="Q6">
        <f t="shared" si="6"/>
        <v>0</v>
      </c>
      <c r="R6">
        <f t="shared" si="7"/>
        <v>1</v>
      </c>
      <c r="S6">
        <f t="shared" si="8"/>
        <v>223247538.86333331</v>
      </c>
      <c r="T6">
        <f t="shared" si="9"/>
        <v>1</v>
      </c>
    </row>
    <row r="7" spans="1:20" x14ac:dyDescent="0.25">
      <c r="A7" t="s">
        <v>14</v>
      </c>
      <c r="B7">
        <v>846731.96000000008</v>
      </c>
      <c r="C7">
        <v>4524424.68</v>
      </c>
      <c r="D7">
        <v>3989343.3099999968</v>
      </c>
      <c r="E7">
        <f t="shared" si="0"/>
        <v>3120166.6499999985</v>
      </c>
      <c r="G7">
        <v>44511696.149999999</v>
      </c>
      <c r="H7">
        <v>75725583.5</v>
      </c>
      <c r="I7">
        <v>130451939.13999999</v>
      </c>
      <c r="J7">
        <f t="shared" si="1"/>
        <v>83563072.929999992</v>
      </c>
      <c r="L7">
        <f t="shared" si="2"/>
        <v>80442906.280000001</v>
      </c>
      <c r="M7">
        <f t="shared" si="3"/>
        <v>80442906.280000001</v>
      </c>
      <c r="N7" s="8" t="s">
        <v>10</v>
      </c>
      <c r="O7">
        <f t="shared" si="4"/>
        <v>1</v>
      </c>
      <c r="P7">
        <f t="shared" si="5"/>
        <v>0</v>
      </c>
      <c r="Q7">
        <f t="shared" si="6"/>
        <v>0</v>
      </c>
      <c r="R7">
        <f t="shared" si="7"/>
        <v>1</v>
      </c>
      <c r="S7">
        <f t="shared" si="8"/>
        <v>80442906.280000001</v>
      </c>
      <c r="T7">
        <f t="shared" si="9"/>
        <v>0.36033054021368266</v>
      </c>
    </row>
    <row r="8" spans="1:20" x14ac:dyDescent="0.25">
      <c r="A8" t="s">
        <v>15</v>
      </c>
      <c r="B8">
        <v>42538886.490000054</v>
      </c>
      <c r="C8">
        <v>23389077.930000007</v>
      </c>
      <c r="D8">
        <v>19649842.399999995</v>
      </c>
      <c r="E8">
        <f t="shared" si="0"/>
        <v>28525935.606666684</v>
      </c>
      <c r="G8">
        <v>145652922.7300002</v>
      </c>
      <c r="H8">
        <v>128103081.55</v>
      </c>
      <c r="I8">
        <v>100643068.02000009</v>
      </c>
      <c r="J8">
        <f t="shared" si="1"/>
        <v>124799690.76666677</v>
      </c>
      <c r="L8">
        <f t="shared" si="2"/>
        <v>96273755.160000086</v>
      </c>
      <c r="M8">
        <f t="shared" si="3"/>
        <v>96273755.160000086</v>
      </c>
      <c r="N8" s="8" t="s">
        <v>10</v>
      </c>
      <c r="O8">
        <f t="shared" si="4"/>
        <v>1</v>
      </c>
      <c r="P8">
        <f t="shared" si="5"/>
        <v>0</v>
      </c>
      <c r="Q8">
        <f t="shared" si="6"/>
        <v>0</v>
      </c>
      <c r="R8">
        <f t="shared" si="7"/>
        <v>1</v>
      </c>
      <c r="S8">
        <f t="shared" si="8"/>
        <v>96273755.160000086</v>
      </c>
      <c r="T8">
        <f t="shared" si="9"/>
        <v>0.43124217919793745</v>
      </c>
    </row>
    <row r="9" spans="1:20" x14ac:dyDescent="0.25">
      <c r="A9" t="s">
        <v>16</v>
      </c>
      <c r="B9">
        <v>374134.04</v>
      </c>
      <c r="C9">
        <v>10873990.23</v>
      </c>
      <c r="D9">
        <v>66158851.850000001</v>
      </c>
      <c r="E9">
        <f t="shared" si="0"/>
        <v>25802325.373333335</v>
      </c>
      <c r="G9">
        <v>1368953.13</v>
      </c>
      <c r="H9">
        <v>11353797.07</v>
      </c>
      <c r="I9">
        <v>107421671.93000002</v>
      </c>
      <c r="J9">
        <f t="shared" si="1"/>
        <v>40048140.710000008</v>
      </c>
      <c r="L9">
        <f t="shared" si="2"/>
        <v>14245815.336666673</v>
      </c>
      <c r="M9">
        <f t="shared" si="3"/>
        <v>14245815.336666673</v>
      </c>
      <c r="N9" s="8" t="s">
        <v>10</v>
      </c>
      <c r="O9">
        <f t="shared" si="4"/>
        <v>1</v>
      </c>
      <c r="P9">
        <f t="shared" si="5"/>
        <v>0</v>
      </c>
      <c r="Q9">
        <f t="shared" si="6"/>
        <v>0</v>
      </c>
      <c r="R9">
        <f t="shared" si="7"/>
        <v>1</v>
      </c>
      <c r="S9">
        <f t="shared" si="8"/>
        <v>14245815.336666673</v>
      </c>
      <c r="T9">
        <f t="shared" si="9"/>
        <v>6.3811746410282325E-2</v>
      </c>
    </row>
    <row r="10" spans="1:20" x14ac:dyDescent="0.25">
      <c r="A10" t="s">
        <v>17</v>
      </c>
      <c r="B10">
        <v>41101510.420000002</v>
      </c>
      <c r="C10">
        <v>49271492.519999959</v>
      </c>
      <c r="D10">
        <v>34730667.300000049</v>
      </c>
      <c r="E10">
        <f t="shared" si="0"/>
        <v>41701223.413333334</v>
      </c>
      <c r="G10">
        <v>78555705.5</v>
      </c>
      <c r="H10">
        <v>83975149.799999982</v>
      </c>
      <c r="I10">
        <v>79229742.070000008</v>
      </c>
      <c r="J10">
        <f t="shared" si="1"/>
        <v>80586865.790000007</v>
      </c>
      <c r="L10">
        <f t="shared" si="2"/>
        <v>38885642.376666673</v>
      </c>
      <c r="M10">
        <f t="shared" si="3"/>
        <v>38885642.376666673</v>
      </c>
      <c r="N10" s="8" t="s">
        <v>10</v>
      </c>
      <c r="O10">
        <f t="shared" si="4"/>
        <v>1</v>
      </c>
      <c r="P10">
        <f t="shared" si="5"/>
        <v>0</v>
      </c>
      <c r="Q10">
        <f t="shared" si="6"/>
        <v>0</v>
      </c>
      <c r="R10">
        <f t="shared" si="7"/>
        <v>1</v>
      </c>
      <c r="S10">
        <f t="shared" si="8"/>
        <v>38885642.376666673</v>
      </c>
      <c r="T10">
        <f t="shared" si="9"/>
        <v>0.1741817292797638</v>
      </c>
    </row>
    <row r="11" spans="1:20" x14ac:dyDescent="0.25">
      <c r="A11" t="s">
        <v>18</v>
      </c>
      <c r="B11">
        <v>8111072.1899999985</v>
      </c>
      <c r="C11">
        <v>32084158.97000001</v>
      </c>
      <c r="D11">
        <v>29976656.640000004</v>
      </c>
      <c r="E11">
        <f t="shared" si="0"/>
        <v>23390629.266666669</v>
      </c>
      <c r="G11">
        <v>48417016.160000011</v>
      </c>
      <c r="H11">
        <v>91135803.469999954</v>
      </c>
      <c r="I11">
        <v>81473415.10999991</v>
      </c>
      <c r="J11">
        <f t="shared" si="1"/>
        <v>73675411.579999968</v>
      </c>
      <c r="L11">
        <f t="shared" si="2"/>
        <v>50284782.313333303</v>
      </c>
      <c r="M11">
        <f t="shared" si="3"/>
        <v>50284782.313333303</v>
      </c>
      <c r="N11" s="8" t="s">
        <v>10</v>
      </c>
      <c r="O11">
        <f t="shared" si="4"/>
        <v>1</v>
      </c>
      <c r="P11">
        <f t="shared" si="5"/>
        <v>0</v>
      </c>
      <c r="Q11">
        <f t="shared" si="6"/>
        <v>0</v>
      </c>
      <c r="R11">
        <f t="shared" si="7"/>
        <v>1</v>
      </c>
      <c r="S11">
        <f t="shared" si="8"/>
        <v>50284782.313333303</v>
      </c>
      <c r="T11">
        <f t="shared" si="9"/>
        <v>0.22524226949761098</v>
      </c>
    </row>
    <row r="12" spans="1:20" x14ac:dyDescent="0.25">
      <c r="A12" t="s">
        <v>19</v>
      </c>
      <c r="B12">
        <v>6568846.7000000011</v>
      </c>
      <c r="C12">
        <v>14553618.489999998</v>
      </c>
      <c r="D12">
        <v>19536566.850000009</v>
      </c>
      <c r="E12">
        <f t="shared" si="0"/>
        <v>13553010.680000002</v>
      </c>
      <c r="G12">
        <v>28165909.750000004</v>
      </c>
      <c r="H12">
        <v>13649223.350000001</v>
      </c>
      <c r="I12">
        <v>75249531.760000005</v>
      </c>
      <c r="J12">
        <f t="shared" si="1"/>
        <v>39021554.953333341</v>
      </c>
      <c r="L12">
        <f t="shared" si="2"/>
        <v>25468544.273333341</v>
      </c>
      <c r="M12">
        <f t="shared" si="3"/>
        <v>25468544.273333341</v>
      </c>
      <c r="N12" s="8" t="s">
        <v>10</v>
      </c>
      <c r="O12">
        <f t="shared" si="4"/>
        <v>1</v>
      </c>
      <c r="P12">
        <f t="shared" si="5"/>
        <v>0</v>
      </c>
      <c r="Q12">
        <f t="shared" si="6"/>
        <v>0</v>
      </c>
      <c r="R12">
        <f t="shared" si="7"/>
        <v>1</v>
      </c>
      <c r="S12">
        <f t="shared" si="8"/>
        <v>25468544.273333341</v>
      </c>
      <c r="T12">
        <f t="shared" si="9"/>
        <v>0.11408208306799997</v>
      </c>
    </row>
    <row r="13" spans="1:20" x14ac:dyDescent="0.25">
      <c r="A13" t="s">
        <v>20</v>
      </c>
      <c r="B13">
        <v>189819.78999999998</v>
      </c>
      <c r="C13">
        <v>642333.16</v>
      </c>
      <c r="D13">
        <v>3438925.4399999985</v>
      </c>
      <c r="E13">
        <f t="shared" si="0"/>
        <v>1423692.7966666662</v>
      </c>
      <c r="G13">
        <v>20842462.790000003</v>
      </c>
      <c r="H13">
        <v>34376163.380000003</v>
      </c>
      <c r="I13">
        <v>68306629.200000018</v>
      </c>
      <c r="J13">
        <f t="shared" si="1"/>
        <v>41175085.123333342</v>
      </c>
      <c r="L13">
        <f t="shared" si="2"/>
        <v>39751392.326666676</v>
      </c>
      <c r="M13">
        <f t="shared" si="3"/>
        <v>39751392.326666676</v>
      </c>
      <c r="N13" s="8" t="s">
        <v>21</v>
      </c>
      <c r="O13">
        <f t="shared" si="4"/>
        <v>0</v>
      </c>
      <c r="P13">
        <f t="shared" si="5"/>
        <v>0.8</v>
      </c>
      <c r="Q13">
        <f t="shared" si="6"/>
        <v>0</v>
      </c>
      <c r="R13">
        <f t="shared" si="7"/>
        <v>0.8</v>
      </c>
      <c r="S13">
        <f t="shared" si="8"/>
        <v>31801113.86133334</v>
      </c>
      <c r="T13">
        <f t="shared" si="9"/>
        <v>0.14244776906947765</v>
      </c>
    </row>
    <row r="14" spans="1:20" x14ac:dyDescent="0.25">
      <c r="A14" t="s">
        <v>22</v>
      </c>
      <c r="B14">
        <v>66203.23</v>
      </c>
      <c r="C14">
        <v>3560366.5399999996</v>
      </c>
      <c r="D14">
        <v>22754387.670000009</v>
      </c>
      <c r="E14">
        <f t="shared" si="0"/>
        <v>8793652.4800000023</v>
      </c>
      <c r="G14">
        <v>34181035.969999999</v>
      </c>
      <c r="H14">
        <v>29484475.700000007</v>
      </c>
      <c r="I14">
        <v>69785970.730000004</v>
      </c>
      <c r="J14">
        <f t="shared" si="1"/>
        <v>44483827.466666669</v>
      </c>
      <c r="L14">
        <f t="shared" si="2"/>
        <v>35690174.986666664</v>
      </c>
      <c r="M14">
        <f t="shared" si="3"/>
        <v>35690174.986666664</v>
      </c>
      <c r="N14" s="8" t="s">
        <v>10</v>
      </c>
      <c r="O14">
        <f t="shared" si="4"/>
        <v>1</v>
      </c>
      <c r="P14">
        <f t="shared" si="5"/>
        <v>0</v>
      </c>
      <c r="Q14">
        <f t="shared" si="6"/>
        <v>0</v>
      </c>
      <c r="R14">
        <f t="shared" si="7"/>
        <v>1</v>
      </c>
      <c r="S14">
        <f t="shared" si="8"/>
        <v>35690174.986666664</v>
      </c>
      <c r="T14">
        <f t="shared" si="9"/>
        <v>0.15986816772262524</v>
      </c>
    </row>
    <row r="15" spans="1:20" x14ac:dyDescent="0.25">
      <c r="A15" t="s">
        <v>23</v>
      </c>
      <c r="B15">
        <v>12188816</v>
      </c>
      <c r="C15">
        <v>59507635.25000003</v>
      </c>
      <c r="D15">
        <v>60413558.000000022</v>
      </c>
      <c r="E15">
        <f t="shared" si="0"/>
        <v>44036669.750000022</v>
      </c>
      <c r="G15">
        <v>11323750</v>
      </c>
      <c r="H15">
        <v>61454174.999999925</v>
      </c>
      <c r="I15">
        <v>61787300</v>
      </c>
      <c r="J15">
        <f t="shared" si="1"/>
        <v>44855074.999999978</v>
      </c>
      <c r="L15">
        <f t="shared" si="2"/>
        <v>818405.2499999553</v>
      </c>
      <c r="M15">
        <f t="shared" si="3"/>
        <v>818405.2499999553</v>
      </c>
      <c r="N15" s="8" t="s">
        <v>10</v>
      </c>
      <c r="O15">
        <f t="shared" si="4"/>
        <v>1</v>
      </c>
      <c r="P15">
        <f t="shared" si="5"/>
        <v>0</v>
      </c>
      <c r="Q15">
        <f t="shared" si="6"/>
        <v>0</v>
      </c>
      <c r="R15">
        <f t="shared" si="7"/>
        <v>1</v>
      </c>
      <c r="S15">
        <f t="shared" si="8"/>
        <v>818405.2499999553</v>
      </c>
      <c r="T15">
        <f t="shared" si="9"/>
        <v>3.6659093944187353E-3</v>
      </c>
    </row>
    <row r="16" spans="1:20" x14ac:dyDescent="0.25">
      <c r="A16" t="s">
        <v>24</v>
      </c>
      <c r="B16">
        <v>30377935.809999984</v>
      </c>
      <c r="C16">
        <v>28122721.239999987</v>
      </c>
      <c r="D16">
        <v>43196975.630000025</v>
      </c>
      <c r="E16">
        <f t="shared" si="0"/>
        <v>33899210.893333331</v>
      </c>
      <c r="G16">
        <v>41058487.540000007</v>
      </c>
      <c r="H16">
        <v>25069867.420000002</v>
      </c>
      <c r="I16">
        <v>77423474.360000014</v>
      </c>
      <c r="J16">
        <f t="shared" si="1"/>
        <v>47850609.773333341</v>
      </c>
      <c r="L16">
        <f t="shared" si="2"/>
        <v>13951398.88000001</v>
      </c>
      <c r="M16">
        <f t="shared" si="3"/>
        <v>13951398.88000001</v>
      </c>
      <c r="N16" s="8" t="s">
        <v>10</v>
      </c>
      <c r="O16">
        <f t="shared" si="4"/>
        <v>1</v>
      </c>
      <c r="P16">
        <f t="shared" si="5"/>
        <v>0</v>
      </c>
      <c r="Q16">
        <f t="shared" si="6"/>
        <v>0</v>
      </c>
      <c r="R16">
        <f t="shared" si="7"/>
        <v>1</v>
      </c>
      <c r="S16">
        <f t="shared" si="8"/>
        <v>13951398.88000001</v>
      </c>
      <c r="T16">
        <f t="shared" si="9"/>
        <v>6.2492957149869029E-2</v>
      </c>
    </row>
    <row r="17" spans="1:20" x14ac:dyDescent="0.25">
      <c r="A17" t="s">
        <v>25</v>
      </c>
      <c r="B17">
        <v>8047059.4199999999</v>
      </c>
      <c r="C17">
        <v>4185446.4100000011</v>
      </c>
      <c r="D17">
        <v>11642509.68</v>
      </c>
      <c r="E17">
        <f t="shared" si="0"/>
        <v>7958338.5033333339</v>
      </c>
      <c r="G17">
        <v>29689739.449999999</v>
      </c>
      <c r="H17">
        <v>32450865.899999999</v>
      </c>
      <c r="I17">
        <v>62000700.600000001</v>
      </c>
      <c r="J17">
        <f t="shared" si="1"/>
        <v>41380435.316666663</v>
      </c>
      <c r="L17">
        <f t="shared" si="2"/>
        <v>33422096.813333329</v>
      </c>
      <c r="M17">
        <f t="shared" si="3"/>
        <v>33422096.813333329</v>
      </c>
      <c r="N17" s="8" t="s">
        <v>10</v>
      </c>
      <c r="O17">
        <f t="shared" si="4"/>
        <v>1</v>
      </c>
      <c r="P17">
        <f t="shared" si="5"/>
        <v>0</v>
      </c>
      <c r="Q17">
        <f t="shared" si="6"/>
        <v>0</v>
      </c>
      <c r="R17">
        <f t="shared" si="7"/>
        <v>1</v>
      </c>
      <c r="S17">
        <f t="shared" si="8"/>
        <v>33422096.813333329</v>
      </c>
      <c r="T17">
        <f t="shared" si="9"/>
        <v>0.14970869100507092</v>
      </c>
    </row>
    <row r="18" spans="1:20" x14ac:dyDescent="0.25">
      <c r="A18" t="s">
        <v>26</v>
      </c>
      <c r="B18">
        <v>333459.26000000007</v>
      </c>
      <c r="C18">
        <v>397373.28</v>
      </c>
      <c r="D18">
        <v>563176.41</v>
      </c>
      <c r="E18">
        <f t="shared" si="0"/>
        <v>431336.31666666671</v>
      </c>
      <c r="G18">
        <v>75183389.560000256</v>
      </c>
      <c r="H18">
        <v>62662893.179999873</v>
      </c>
      <c r="I18">
        <v>59262022.809999995</v>
      </c>
      <c r="J18">
        <f t="shared" si="1"/>
        <v>65702768.51666671</v>
      </c>
      <c r="L18">
        <f t="shared" si="2"/>
        <v>65271432.20000004</v>
      </c>
      <c r="M18">
        <f t="shared" si="3"/>
        <v>65271432.20000004</v>
      </c>
      <c r="N18" s="8" t="s">
        <v>10</v>
      </c>
      <c r="O18">
        <f t="shared" si="4"/>
        <v>1</v>
      </c>
      <c r="P18">
        <f t="shared" si="5"/>
        <v>0</v>
      </c>
      <c r="Q18">
        <f t="shared" si="6"/>
        <v>0</v>
      </c>
      <c r="R18">
        <f t="shared" si="7"/>
        <v>1</v>
      </c>
      <c r="S18">
        <f t="shared" si="8"/>
        <v>65271432.20000004</v>
      </c>
      <c r="T18">
        <f t="shared" si="9"/>
        <v>0.29237246032959679</v>
      </c>
    </row>
    <row r="19" spans="1:20" x14ac:dyDescent="0.25">
      <c r="A19" t="s">
        <v>27</v>
      </c>
      <c r="B19">
        <v>128332.13000000002</v>
      </c>
      <c r="C19">
        <v>4527438.1400000025</v>
      </c>
      <c r="D19">
        <v>2598465.6099999989</v>
      </c>
      <c r="E19">
        <f t="shared" si="0"/>
        <v>2418078.6266666669</v>
      </c>
      <c r="G19">
        <v>63028785.459999993</v>
      </c>
      <c r="H19">
        <v>58647397.899999999</v>
      </c>
      <c r="I19">
        <v>65735440.130000003</v>
      </c>
      <c r="J19">
        <f t="shared" si="1"/>
        <v>62470541.163333327</v>
      </c>
      <c r="L19">
        <f t="shared" si="2"/>
        <v>60052462.536666662</v>
      </c>
      <c r="M19">
        <f t="shared" si="3"/>
        <v>60052462.536666662</v>
      </c>
      <c r="N19" s="8" t="s">
        <v>10</v>
      </c>
      <c r="O19">
        <f t="shared" si="4"/>
        <v>1</v>
      </c>
      <c r="P19">
        <f t="shared" si="5"/>
        <v>0</v>
      </c>
      <c r="Q19">
        <f t="shared" si="6"/>
        <v>0</v>
      </c>
      <c r="R19">
        <f t="shared" si="7"/>
        <v>1</v>
      </c>
      <c r="S19">
        <f t="shared" si="8"/>
        <v>60052462.536666662</v>
      </c>
      <c r="T19">
        <f t="shared" si="9"/>
        <v>0.26899495888028269</v>
      </c>
    </row>
    <row r="20" spans="1:20" x14ac:dyDescent="0.25">
      <c r="A20" t="s">
        <v>28</v>
      </c>
      <c r="B20">
        <v>5675272.4100000001</v>
      </c>
      <c r="C20">
        <v>9973704.6999999974</v>
      </c>
      <c r="D20">
        <v>20615690.470000003</v>
      </c>
      <c r="E20">
        <f t="shared" si="0"/>
        <v>12088222.526666665</v>
      </c>
      <c r="G20">
        <v>35076171.889999963</v>
      </c>
      <c r="H20">
        <v>48440731.009999931</v>
      </c>
      <c r="I20">
        <v>68958264.510000005</v>
      </c>
      <c r="J20">
        <f t="shared" si="1"/>
        <v>50825055.803333305</v>
      </c>
      <c r="L20">
        <f t="shared" si="2"/>
        <v>38736833.276666641</v>
      </c>
      <c r="M20">
        <f t="shared" si="3"/>
        <v>38736833.276666641</v>
      </c>
      <c r="N20" s="8" t="s">
        <v>10</v>
      </c>
      <c r="O20">
        <f t="shared" si="4"/>
        <v>1</v>
      </c>
      <c r="P20">
        <f t="shared" si="5"/>
        <v>0</v>
      </c>
      <c r="Q20">
        <f t="shared" si="6"/>
        <v>0</v>
      </c>
      <c r="R20">
        <f t="shared" si="7"/>
        <v>1</v>
      </c>
      <c r="S20">
        <f t="shared" si="8"/>
        <v>38736833.276666641</v>
      </c>
      <c r="T20">
        <f t="shared" si="9"/>
        <v>0.17351516381275936</v>
      </c>
    </row>
    <row r="21" spans="1:20" x14ac:dyDescent="0.25">
      <c r="A21" t="s">
        <v>29</v>
      </c>
      <c r="B21">
        <v>7694516.8199999984</v>
      </c>
      <c r="C21">
        <v>18912703.390000012</v>
      </c>
      <c r="D21">
        <v>28797891.36999999</v>
      </c>
      <c r="E21">
        <f t="shared" si="0"/>
        <v>18468370.526666667</v>
      </c>
      <c r="G21">
        <v>15408168.599999992</v>
      </c>
      <c r="H21">
        <v>41258429.530000009</v>
      </c>
      <c r="I21">
        <v>47795399.88000001</v>
      </c>
      <c r="J21">
        <f t="shared" si="1"/>
        <v>34820666.003333338</v>
      </c>
      <c r="L21">
        <f t="shared" si="2"/>
        <v>16352295.47666667</v>
      </c>
      <c r="M21">
        <f t="shared" si="3"/>
        <v>16352295.47666667</v>
      </c>
      <c r="N21" s="8" t="s">
        <v>10</v>
      </c>
      <c r="O21">
        <f t="shared" si="4"/>
        <v>1</v>
      </c>
      <c r="P21">
        <f t="shared" si="5"/>
        <v>0</v>
      </c>
      <c r="Q21">
        <f t="shared" si="6"/>
        <v>0</v>
      </c>
      <c r="R21">
        <f t="shared" si="7"/>
        <v>1</v>
      </c>
      <c r="S21">
        <f t="shared" si="8"/>
        <v>16352295.47666667</v>
      </c>
      <c r="T21">
        <f t="shared" si="9"/>
        <v>7.3247371773612902E-2</v>
      </c>
    </row>
    <row r="22" spans="1:20" x14ac:dyDescent="0.25">
      <c r="A22" t="s">
        <v>30</v>
      </c>
      <c r="B22">
        <v>1487143.41</v>
      </c>
      <c r="C22">
        <v>17354833.310000006</v>
      </c>
      <c r="D22">
        <v>15385997.040000003</v>
      </c>
      <c r="E22">
        <f t="shared" si="0"/>
        <v>11409324.586666668</v>
      </c>
      <c r="G22">
        <v>4724981.5999999996</v>
      </c>
      <c r="H22">
        <v>32645733.060000002</v>
      </c>
      <c r="I22">
        <v>60689498.700000003</v>
      </c>
      <c r="J22">
        <f t="shared" si="1"/>
        <v>32686737.786666673</v>
      </c>
      <c r="L22">
        <f t="shared" si="2"/>
        <v>21277413.200000003</v>
      </c>
      <c r="M22">
        <f t="shared" si="3"/>
        <v>21277413.200000003</v>
      </c>
      <c r="N22" s="8" t="s">
        <v>21</v>
      </c>
      <c r="O22">
        <f t="shared" si="4"/>
        <v>0</v>
      </c>
      <c r="P22">
        <f t="shared" si="5"/>
        <v>0.8</v>
      </c>
      <c r="Q22">
        <f t="shared" si="6"/>
        <v>0</v>
      </c>
      <c r="R22">
        <f t="shared" si="7"/>
        <v>0.8</v>
      </c>
      <c r="S22">
        <f t="shared" si="8"/>
        <v>17021930.560000002</v>
      </c>
      <c r="T22">
        <f t="shared" si="9"/>
        <v>7.6246890096380471E-2</v>
      </c>
    </row>
    <row r="23" spans="1:20" x14ac:dyDescent="0.25">
      <c r="A23" t="s">
        <v>31</v>
      </c>
      <c r="B23">
        <v>58673.5</v>
      </c>
      <c r="C23">
        <v>2203006.2000000007</v>
      </c>
      <c r="D23">
        <v>5710098.1099999994</v>
      </c>
      <c r="E23">
        <f t="shared" si="0"/>
        <v>2657259.27</v>
      </c>
      <c r="G23">
        <v>1290969</v>
      </c>
      <c r="H23">
        <v>23133368.300000001</v>
      </c>
      <c r="I23">
        <v>70998826.510000005</v>
      </c>
      <c r="J23">
        <f t="shared" si="1"/>
        <v>31807721.27</v>
      </c>
      <c r="L23">
        <f t="shared" si="2"/>
        <v>29150462</v>
      </c>
      <c r="M23">
        <f t="shared" si="3"/>
        <v>29150462</v>
      </c>
      <c r="N23" s="8" t="s">
        <v>21</v>
      </c>
      <c r="O23">
        <f t="shared" si="4"/>
        <v>0</v>
      </c>
      <c r="P23">
        <f t="shared" si="5"/>
        <v>0.8</v>
      </c>
      <c r="Q23">
        <f t="shared" si="6"/>
        <v>0</v>
      </c>
      <c r="R23">
        <f t="shared" si="7"/>
        <v>0.8</v>
      </c>
      <c r="S23">
        <f t="shared" si="8"/>
        <v>23320369.600000001</v>
      </c>
      <c r="T23">
        <f t="shared" si="9"/>
        <v>0.10445969401828954</v>
      </c>
    </row>
    <row r="24" spans="1:20" x14ac:dyDescent="0.25">
      <c r="A24" t="s">
        <v>32</v>
      </c>
      <c r="B24">
        <v>35500986.650000028</v>
      </c>
      <c r="C24">
        <v>43731146.93000003</v>
      </c>
      <c r="D24">
        <v>39409045.229999989</v>
      </c>
      <c r="E24">
        <f t="shared" si="0"/>
        <v>39547059.603333347</v>
      </c>
      <c r="G24">
        <v>35842642.409999952</v>
      </c>
      <c r="H24">
        <v>41232825.910000004</v>
      </c>
      <c r="I24">
        <v>45917625.959999949</v>
      </c>
      <c r="J24">
        <f t="shared" si="1"/>
        <v>40997698.093333304</v>
      </c>
      <c r="L24">
        <f t="shared" si="2"/>
        <v>1450638.4899999574</v>
      </c>
      <c r="M24">
        <f t="shared" si="3"/>
        <v>1450638.4899999574</v>
      </c>
      <c r="N24" s="8" t="s">
        <v>10</v>
      </c>
      <c r="O24">
        <f t="shared" si="4"/>
        <v>1</v>
      </c>
      <c r="P24">
        <f t="shared" si="5"/>
        <v>0</v>
      </c>
      <c r="Q24">
        <f t="shared" si="6"/>
        <v>0</v>
      </c>
      <c r="R24">
        <f t="shared" si="7"/>
        <v>1</v>
      </c>
      <c r="S24">
        <f t="shared" si="8"/>
        <v>1450638.4899999574</v>
      </c>
      <c r="T24">
        <f t="shared" si="9"/>
        <v>6.4978924174747691E-3</v>
      </c>
    </row>
    <row r="25" spans="1:20" x14ac:dyDescent="0.25">
      <c r="A25" t="s">
        <v>33</v>
      </c>
      <c r="B25">
        <v>31411371.119999968</v>
      </c>
      <c r="C25">
        <v>53106533.309999965</v>
      </c>
      <c r="D25">
        <v>50600361.23999998</v>
      </c>
      <c r="E25">
        <f t="shared" si="0"/>
        <v>45039421.889999963</v>
      </c>
      <c r="G25">
        <v>33246067.839999951</v>
      </c>
      <c r="H25">
        <v>63146348.769999996</v>
      </c>
      <c r="I25">
        <v>43539759.709999993</v>
      </c>
      <c r="J25">
        <f t="shared" si="1"/>
        <v>46644058.773333311</v>
      </c>
      <c r="L25">
        <f t="shared" si="2"/>
        <v>1604636.8833333477</v>
      </c>
      <c r="M25">
        <f t="shared" si="3"/>
        <v>1604636.8833333477</v>
      </c>
      <c r="N25" s="8" t="s">
        <v>10</v>
      </c>
      <c r="O25">
        <f t="shared" si="4"/>
        <v>1</v>
      </c>
      <c r="P25">
        <f t="shared" si="5"/>
        <v>0</v>
      </c>
      <c r="Q25">
        <f t="shared" si="6"/>
        <v>0</v>
      </c>
      <c r="R25">
        <f t="shared" si="7"/>
        <v>1</v>
      </c>
      <c r="S25">
        <f t="shared" si="8"/>
        <v>1604636.8833333477</v>
      </c>
      <c r="T25">
        <f t="shared" si="9"/>
        <v>7.1877024557733971E-3</v>
      </c>
    </row>
    <row r="26" spans="1:20" x14ac:dyDescent="0.25">
      <c r="A26" t="s">
        <v>34</v>
      </c>
      <c r="B26">
        <v>43842846.809999973</v>
      </c>
      <c r="C26">
        <v>67622216.439999983</v>
      </c>
      <c r="D26">
        <v>44554391.269999981</v>
      </c>
      <c r="E26">
        <f t="shared" si="0"/>
        <v>52006484.839999974</v>
      </c>
      <c r="G26">
        <v>80461911.449999958</v>
      </c>
      <c r="H26">
        <v>72167737.659999982</v>
      </c>
      <c r="I26">
        <v>45392291.110000007</v>
      </c>
      <c r="J26">
        <f t="shared" si="1"/>
        <v>66007313.406666659</v>
      </c>
      <c r="L26">
        <f t="shared" si="2"/>
        <v>14000828.566666685</v>
      </c>
      <c r="M26">
        <f t="shared" si="3"/>
        <v>14000828.566666685</v>
      </c>
      <c r="N26" s="8" t="s">
        <v>10</v>
      </c>
      <c r="O26">
        <f t="shared" si="4"/>
        <v>1</v>
      </c>
      <c r="P26">
        <f t="shared" si="5"/>
        <v>0</v>
      </c>
      <c r="Q26">
        <f t="shared" si="6"/>
        <v>0</v>
      </c>
      <c r="R26">
        <f t="shared" si="7"/>
        <v>1</v>
      </c>
      <c r="S26">
        <f t="shared" si="8"/>
        <v>14000828.566666685</v>
      </c>
      <c r="T26">
        <f t="shared" si="9"/>
        <v>6.2714369161478864E-2</v>
      </c>
    </row>
    <row r="27" spans="1:20" x14ac:dyDescent="0.25">
      <c r="A27" t="s">
        <v>35</v>
      </c>
      <c r="B27">
        <v>7809952.2600000007</v>
      </c>
      <c r="C27">
        <v>20243459.180000015</v>
      </c>
      <c r="D27">
        <v>2072298.8299999998</v>
      </c>
      <c r="E27">
        <f t="shared" si="0"/>
        <v>10041903.423333338</v>
      </c>
      <c r="G27">
        <v>0</v>
      </c>
      <c r="H27">
        <v>33917207.289999999</v>
      </c>
      <c r="I27">
        <v>50679388</v>
      </c>
      <c r="J27">
        <f t="shared" si="1"/>
        <v>28198865.096666664</v>
      </c>
      <c r="L27">
        <f t="shared" si="2"/>
        <v>18156961.673333324</v>
      </c>
      <c r="M27">
        <f t="shared" si="3"/>
        <v>18156961.673333324</v>
      </c>
      <c r="N27" s="8" t="s">
        <v>21</v>
      </c>
      <c r="O27">
        <f t="shared" si="4"/>
        <v>0</v>
      </c>
      <c r="P27">
        <f t="shared" si="5"/>
        <v>0.8</v>
      </c>
      <c r="Q27">
        <f t="shared" si="6"/>
        <v>0</v>
      </c>
      <c r="R27">
        <f t="shared" si="7"/>
        <v>0.8</v>
      </c>
      <c r="S27">
        <f t="shared" si="8"/>
        <v>14525569.338666661</v>
      </c>
      <c r="T27">
        <f t="shared" si="9"/>
        <v>6.5064857658112235E-2</v>
      </c>
    </row>
    <row r="28" spans="1:20" x14ac:dyDescent="0.25">
      <c r="A28" t="s">
        <v>36</v>
      </c>
      <c r="B28">
        <v>104908.4</v>
      </c>
      <c r="C28">
        <v>359141.78</v>
      </c>
      <c r="D28">
        <v>116362.51999999999</v>
      </c>
      <c r="E28">
        <f t="shared" si="0"/>
        <v>193470.90000000002</v>
      </c>
      <c r="G28">
        <v>10730394.859999999</v>
      </c>
      <c r="H28">
        <v>49292960.039999999</v>
      </c>
      <c r="I28">
        <v>45171700.699999996</v>
      </c>
      <c r="J28">
        <f t="shared" si="1"/>
        <v>35065018.533333331</v>
      </c>
      <c r="L28">
        <f t="shared" si="2"/>
        <v>34871547.633333333</v>
      </c>
      <c r="M28">
        <f t="shared" si="3"/>
        <v>34871547.633333333</v>
      </c>
      <c r="N28" s="8" t="s">
        <v>21</v>
      </c>
      <c r="O28">
        <f t="shared" si="4"/>
        <v>0</v>
      </c>
      <c r="P28">
        <f t="shared" si="5"/>
        <v>0.8</v>
      </c>
      <c r="Q28">
        <f t="shared" si="6"/>
        <v>0</v>
      </c>
      <c r="R28">
        <f t="shared" si="7"/>
        <v>0.8</v>
      </c>
      <c r="S28">
        <f t="shared" si="8"/>
        <v>27897238.106666669</v>
      </c>
      <c r="T28">
        <f t="shared" si="9"/>
        <v>0.12496101076278684</v>
      </c>
    </row>
    <row r="29" spans="1:20" x14ac:dyDescent="0.25">
      <c r="A29" t="s">
        <v>37</v>
      </c>
      <c r="B29">
        <v>13374996.069999995</v>
      </c>
      <c r="C29">
        <v>25886194.259999964</v>
      </c>
      <c r="D29">
        <v>48906283.93</v>
      </c>
      <c r="E29">
        <f t="shared" si="0"/>
        <v>29389158.086666655</v>
      </c>
      <c r="G29">
        <v>18856122.489999998</v>
      </c>
      <c r="H29">
        <v>42006372.070000008</v>
      </c>
      <c r="I29">
        <v>58545137.870000012</v>
      </c>
      <c r="J29">
        <f t="shared" si="1"/>
        <v>39802544.143333338</v>
      </c>
      <c r="L29">
        <f t="shared" si="2"/>
        <v>10413386.056666683</v>
      </c>
      <c r="M29">
        <f t="shared" si="3"/>
        <v>10413386.056666683</v>
      </c>
      <c r="N29" s="8" t="s">
        <v>10</v>
      </c>
      <c r="O29">
        <f t="shared" si="4"/>
        <v>1</v>
      </c>
      <c r="P29">
        <f t="shared" si="5"/>
        <v>0</v>
      </c>
      <c r="Q29">
        <f t="shared" si="6"/>
        <v>0</v>
      </c>
      <c r="R29">
        <f t="shared" si="7"/>
        <v>1</v>
      </c>
      <c r="S29">
        <f t="shared" si="8"/>
        <v>10413386.056666683</v>
      </c>
      <c r="T29">
        <f t="shared" si="9"/>
        <v>4.6645020633537662E-2</v>
      </c>
    </row>
    <row r="30" spans="1:20" x14ac:dyDescent="0.25">
      <c r="A30" t="s">
        <v>38</v>
      </c>
      <c r="B30">
        <v>5635967.3099999996</v>
      </c>
      <c r="C30">
        <v>2325339.5999999996</v>
      </c>
      <c r="D30">
        <v>3837835.57</v>
      </c>
      <c r="E30">
        <f t="shared" si="0"/>
        <v>3933047.4933333327</v>
      </c>
      <c r="G30">
        <v>14380732.240000004</v>
      </c>
      <c r="H30">
        <v>67507189.560000002</v>
      </c>
      <c r="I30">
        <v>26943217.34</v>
      </c>
      <c r="J30">
        <f t="shared" si="1"/>
        <v>36277046.380000003</v>
      </c>
      <c r="L30">
        <f t="shared" si="2"/>
        <v>32343998.88666667</v>
      </c>
      <c r="M30">
        <f t="shared" si="3"/>
        <v>32343998.88666667</v>
      </c>
      <c r="N30" s="8" t="s">
        <v>21</v>
      </c>
      <c r="O30">
        <f t="shared" si="4"/>
        <v>0</v>
      </c>
      <c r="P30">
        <f t="shared" si="5"/>
        <v>0.8</v>
      </c>
      <c r="Q30">
        <f t="shared" si="6"/>
        <v>0</v>
      </c>
      <c r="R30">
        <f t="shared" si="7"/>
        <v>0.8</v>
      </c>
      <c r="S30">
        <f t="shared" si="8"/>
        <v>25875199.109333336</v>
      </c>
      <c r="T30">
        <f t="shared" si="9"/>
        <v>0.11590362537064071</v>
      </c>
    </row>
    <row r="31" spans="1:20" x14ac:dyDescent="0.25">
      <c r="A31" t="s">
        <v>39</v>
      </c>
      <c r="B31">
        <v>776776.79</v>
      </c>
      <c r="C31">
        <v>2508403.4199999995</v>
      </c>
      <c r="D31">
        <v>3238266.9499999993</v>
      </c>
      <c r="E31">
        <f t="shared" si="0"/>
        <v>2174482.3866666663</v>
      </c>
      <c r="G31">
        <v>28369168.020000067</v>
      </c>
      <c r="H31">
        <v>41532979.080000132</v>
      </c>
      <c r="I31">
        <v>53793423.389999524</v>
      </c>
      <c r="J31">
        <f t="shared" si="1"/>
        <v>41231856.829999909</v>
      </c>
      <c r="L31">
        <f t="shared" si="2"/>
        <v>39057374.443333246</v>
      </c>
      <c r="M31">
        <f t="shared" si="3"/>
        <v>39057374.443333246</v>
      </c>
      <c r="N31" s="8" t="s">
        <v>21</v>
      </c>
      <c r="O31">
        <f t="shared" si="4"/>
        <v>0</v>
      </c>
      <c r="P31">
        <f t="shared" si="5"/>
        <v>0.8</v>
      </c>
      <c r="Q31">
        <f t="shared" si="6"/>
        <v>0</v>
      </c>
      <c r="R31">
        <f t="shared" si="7"/>
        <v>0.8</v>
      </c>
      <c r="S31">
        <f t="shared" si="8"/>
        <v>31245899.554666597</v>
      </c>
      <c r="T31">
        <f t="shared" si="9"/>
        <v>0.13996077947266677</v>
      </c>
    </row>
    <row r="32" spans="1:20" x14ac:dyDescent="0.25">
      <c r="A32" t="s">
        <v>40</v>
      </c>
      <c r="B32">
        <v>460</v>
      </c>
      <c r="C32">
        <v>70158.939999999988</v>
      </c>
      <c r="D32">
        <v>22458.059999999998</v>
      </c>
      <c r="E32">
        <f t="shared" si="0"/>
        <v>31025.666666666661</v>
      </c>
      <c r="G32">
        <v>145218335.76999998</v>
      </c>
      <c r="H32">
        <v>69964325.50999999</v>
      </c>
      <c r="I32">
        <v>39484441</v>
      </c>
      <c r="J32">
        <f t="shared" si="1"/>
        <v>84889034.093333319</v>
      </c>
      <c r="L32">
        <f t="shared" si="2"/>
        <v>84858008.426666647</v>
      </c>
      <c r="M32">
        <f t="shared" si="3"/>
        <v>84858008.426666647</v>
      </c>
      <c r="N32" s="8" t="s">
        <v>10</v>
      </c>
      <c r="O32">
        <f t="shared" si="4"/>
        <v>1</v>
      </c>
      <c r="P32">
        <f t="shared" si="5"/>
        <v>0</v>
      </c>
      <c r="Q32">
        <f t="shared" si="6"/>
        <v>0</v>
      </c>
      <c r="R32">
        <f t="shared" si="7"/>
        <v>1</v>
      </c>
      <c r="S32">
        <f t="shared" si="8"/>
        <v>84858008.426666647</v>
      </c>
      <c r="T32">
        <f t="shared" si="9"/>
        <v>0.38010725161281461</v>
      </c>
    </row>
    <row r="33" spans="1:20" x14ac:dyDescent="0.25">
      <c r="A33" t="s">
        <v>41</v>
      </c>
      <c r="B33">
        <v>23234292.960000005</v>
      </c>
      <c r="C33">
        <v>65706305.359999977</v>
      </c>
      <c r="D33">
        <v>52717242.229999952</v>
      </c>
      <c r="E33">
        <f t="shared" si="0"/>
        <v>47219280.183333308</v>
      </c>
      <c r="G33">
        <v>6796433.6200000001</v>
      </c>
      <c r="H33">
        <v>39312167.839999981</v>
      </c>
      <c r="I33">
        <v>39667715.019999981</v>
      </c>
      <c r="J33">
        <f t="shared" si="1"/>
        <v>28592105.493333321</v>
      </c>
      <c r="L33">
        <f t="shared" si="2"/>
        <v>-18627174.689999986</v>
      </c>
      <c r="M33">
        <f t="shared" si="3"/>
        <v>0</v>
      </c>
      <c r="N33" s="8" t="s">
        <v>10</v>
      </c>
      <c r="O33">
        <f t="shared" si="4"/>
        <v>1</v>
      </c>
      <c r="P33">
        <f t="shared" si="5"/>
        <v>0</v>
      </c>
      <c r="Q33">
        <f t="shared" si="6"/>
        <v>0</v>
      </c>
      <c r="R33">
        <f t="shared" si="7"/>
        <v>1</v>
      </c>
      <c r="S33">
        <f t="shared" si="8"/>
        <v>0</v>
      </c>
      <c r="T33">
        <f t="shared" si="9"/>
        <v>0</v>
      </c>
    </row>
    <row r="34" spans="1:20" x14ac:dyDescent="0.25">
      <c r="A34" t="s">
        <v>42</v>
      </c>
      <c r="B34">
        <v>12395985.1</v>
      </c>
      <c r="C34">
        <v>29288909.759999998</v>
      </c>
      <c r="D34">
        <v>43979872.82</v>
      </c>
      <c r="E34">
        <f t="shared" si="0"/>
        <v>28554922.560000002</v>
      </c>
      <c r="G34">
        <v>11518025.699999999</v>
      </c>
      <c r="H34">
        <v>32450865.899999999</v>
      </c>
      <c r="I34">
        <v>46514531.25</v>
      </c>
      <c r="J34">
        <f t="shared" si="1"/>
        <v>30161140.949999999</v>
      </c>
      <c r="L34">
        <f t="shared" si="2"/>
        <v>1606218.3899999969</v>
      </c>
      <c r="M34">
        <f t="shared" si="3"/>
        <v>1606218.3899999969</v>
      </c>
      <c r="N34" s="8" t="s">
        <v>10</v>
      </c>
      <c r="O34">
        <f t="shared" si="4"/>
        <v>1</v>
      </c>
      <c r="P34">
        <f t="shared" si="5"/>
        <v>0</v>
      </c>
      <c r="Q34">
        <f t="shared" si="6"/>
        <v>0</v>
      </c>
      <c r="R34">
        <f t="shared" si="7"/>
        <v>1</v>
      </c>
      <c r="S34">
        <f t="shared" si="8"/>
        <v>1606218.3899999969</v>
      </c>
      <c r="T34">
        <f t="shared" si="9"/>
        <v>7.1947865502933247E-3</v>
      </c>
    </row>
    <row r="35" spans="1:20" x14ac:dyDescent="0.25">
      <c r="A35" t="s">
        <v>43</v>
      </c>
      <c r="B35">
        <v>354937.93</v>
      </c>
      <c r="C35">
        <v>429008.58999999991</v>
      </c>
      <c r="D35">
        <v>1453839.0799999998</v>
      </c>
      <c r="E35">
        <f t="shared" si="0"/>
        <v>745928.53333333321</v>
      </c>
      <c r="G35">
        <v>62101656.140000008</v>
      </c>
      <c r="H35">
        <v>66109813.849999994</v>
      </c>
      <c r="I35">
        <v>30440837.990000002</v>
      </c>
      <c r="J35">
        <f t="shared" si="1"/>
        <v>52884102.660000004</v>
      </c>
      <c r="L35">
        <f t="shared" si="2"/>
        <v>52138174.126666673</v>
      </c>
      <c r="M35">
        <f t="shared" si="3"/>
        <v>52138174.126666673</v>
      </c>
      <c r="N35" s="8" t="s">
        <v>10</v>
      </c>
      <c r="O35">
        <f t="shared" si="4"/>
        <v>1</v>
      </c>
      <c r="P35">
        <f t="shared" si="5"/>
        <v>0</v>
      </c>
      <c r="Q35">
        <f t="shared" si="6"/>
        <v>0</v>
      </c>
      <c r="R35">
        <f t="shared" si="7"/>
        <v>1</v>
      </c>
      <c r="S35">
        <f t="shared" si="8"/>
        <v>52138174.126666673</v>
      </c>
      <c r="T35">
        <f t="shared" si="9"/>
        <v>0.23354422804447753</v>
      </c>
    </row>
    <row r="36" spans="1:20" x14ac:dyDescent="0.25">
      <c r="A36" t="s">
        <v>44</v>
      </c>
      <c r="B36">
        <v>2766708.5800000024</v>
      </c>
      <c r="C36">
        <v>3009002.8400000008</v>
      </c>
      <c r="D36">
        <v>44727040.459999986</v>
      </c>
      <c r="E36">
        <f t="shared" si="0"/>
        <v>16834250.626666661</v>
      </c>
      <c r="G36">
        <v>8844631.629999999</v>
      </c>
      <c r="H36">
        <v>12320735.030000001</v>
      </c>
      <c r="I36">
        <v>47039817.389999993</v>
      </c>
      <c r="J36">
        <f t="shared" si="1"/>
        <v>22735061.349999998</v>
      </c>
      <c r="L36">
        <f t="shared" si="2"/>
        <v>5900810.7233333364</v>
      </c>
      <c r="M36">
        <f t="shared" si="3"/>
        <v>5900810.7233333364</v>
      </c>
      <c r="N36" s="8" t="s">
        <v>21</v>
      </c>
      <c r="O36">
        <f t="shared" si="4"/>
        <v>0</v>
      </c>
      <c r="P36">
        <f t="shared" si="5"/>
        <v>0.8</v>
      </c>
      <c r="Q36">
        <f t="shared" si="6"/>
        <v>0</v>
      </c>
      <c r="R36">
        <f t="shared" si="7"/>
        <v>0.8</v>
      </c>
      <c r="S36">
        <f t="shared" si="8"/>
        <v>4720648.5786666693</v>
      </c>
      <c r="T36">
        <f t="shared" si="9"/>
        <v>2.1145355521955091E-2</v>
      </c>
    </row>
    <row r="37" spans="1:20" x14ac:dyDescent="0.25">
      <c r="A37" t="s">
        <v>45</v>
      </c>
      <c r="B37">
        <v>3875513.7800000003</v>
      </c>
      <c r="C37">
        <v>25142797.779999994</v>
      </c>
      <c r="D37">
        <v>35947742.699999988</v>
      </c>
      <c r="E37">
        <f t="shared" si="0"/>
        <v>21655351.419999994</v>
      </c>
      <c r="G37">
        <v>5395195.0199999996</v>
      </c>
      <c r="H37">
        <v>32877951.210000005</v>
      </c>
      <c r="I37">
        <v>46594565.650000006</v>
      </c>
      <c r="J37">
        <f t="shared" si="1"/>
        <v>28289237.293333337</v>
      </c>
      <c r="L37">
        <f t="shared" si="2"/>
        <v>6633885.8733333424</v>
      </c>
      <c r="M37">
        <f t="shared" si="3"/>
        <v>6633885.8733333424</v>
      </c>
      <c r="N37" s="8" t="s">
        <v>10</v>
      </c>
      <c r="O37">
        <f t="shared" si="4"/>
        <v>1</v>
      </c>
      <c r="P37">
        <f t="shared" si="5"/>
        <v>0</v>
      </c>
      <c r="Q37">
        <f t="shared" si="6"/>
        <v>0</v>
      </c>
      <c r="R37">
        <f t="shared" si="7"/>
        <v>1</v>
      </c>
      <c r="S37">
        <f t="shared" si="8"/>
        <v>6633885.8733333424</v>
      </c>
      <c r="T37">
        <f t="shared" si="9"/>
        <v>2.9715381890030354E-2</v>
      </c>
    </row>
    <row r="38" spans="1:20" x14ac:dyDescent="0.25">
      <c r="A38" t="s">
        <v>46</v>
      </c>
      <c r="B38">
        <v>16389105.75</v>
      </c>
      <c r="C38">
        <v>28061148.439999986</v>
      </c>
      <c r="D38">
        <v>25531236.120000005</v>
      </c>
      <c r="E38">
        <f t="shared" si="0"/>
        <v>23327163.436666664</v>
      </c>
      <c r="G38">
        <v>36278245.919999994</v>
      </c>
      <c r="H38">
        <v>42850144.370000012</v>
      </c>
      <c r="I38">
        <v>32954735.429999996</v>
      </c>
      <c r="J38">
        <f t="shared" si="1"/>
        <v>37361041.906666666</v>
      </c>
      <c r="L38">
        <f t="shared" si="2"/>
        <v>14033878.470000003</v>
      </c>
      <c r="M38">
        <f t="shared" si="3"/>
        <v>14033878.470000003</v>
      </c>
      <c r="N38" s="8" t="s">
        <v>10</v>
      </c>
      <c r="O38">
        <f t="shared" si="4"/>
        <v>1</v>
      </c>
      <c r="P38">
        <f t="shared" si="5"/>
        <v>0</v>
      </c>
      <c r="Q38">
        <f t="shared" si="6"/>
        <v>0</v>
      </c>
      <c r="R38">
        <f t="shared" si="7"/>
        <v>1</v>
      </c>
      <c r="S38">
        <f t="shared" si="8"/>
        <v>14033878.470000003</v>
      </c>
      <c r="T38">
        <f t="shared" si="9"/>
        <v>6.2862410674059885E-2</v>
      </c>
    </row>
    <row r="39" spans="1:20" x14ac:dyDescent="0.25">
      <c r="A39" t="s">
        <v>47</v>
      </c>
      <c r="B39">
        <v>37705562.559999987</v>
      </c>
      <c r="C39">
        <v>61054987.709999852</v>
      </c>
      <c r="D39">
        <v>65980981.859999955</v>
      </c>
      <c r="E39">
        <f t="shared" si="0"/>
        <v>54913844.043333262</v>
      </c>
      <c r="G39">
        <v>65410458.119999997</v>
      </c>
      <c r="H39">
        <v>94128170.079999998</v>
      </c>
      <c r="I39">
        <v>84156941.259999931</v>
      </c>
      <c r="J39">
        <f t="shared" si="1"/>
        <v>81231856.486666635</v>
      </c>
      <c r="L39">
        <f t="shared" si="2"/>
        <v>26318012.443333372</v>
      </c>
      <c r="M39">
        <f t="shared" si="3"/>
        <v>26318012.443333372</v>
      </c>
      <c r="N39" s="8" t="s">
        <v>10</v>
      </c>
      <c r="O39">
        <f t="shared" si="4"/>
        <v>1</v>
      </c>
      <c r="P39">
        <f t="shared" si="5"/>
        <v>0</v>
      </c>
      <c r="Q39">
        <f t="shared" si="6"/>
        <v>0</v>
      </c>
      <c r="R39">
        <f t="shared" si="7"/>
        <v>1</v>
      </c>
      <c r="S39">
        <f t="shared" si="8"/>
        <v>26318012.443333372</v>
      </c>
      <c r="T39">
        <f t="shared" si="9"/>
        <v>0.11788713361558989</v>
      </c>
    </row>
    <row r="40" spans="1:20" x14ac:dyDescent="0.25">
      <c r="A40" t="s">
        <v>48</v>
      </c>
      <c r="B40">
        <v>94521.73</v>
      </c>
      <c r="C40">
        <v>562890.14</v>
      </c>
      <c r="D40">
        <v>305778.68999999994</v>
      </c>
      <c r="E40">
        <f t="shared" si="0"/>
        <v>321063.51999999996</v>
      </c>
      <c r="G40">
        <v>64253759.349999994</v>
      </c>
      <c r="H40">
        <v>48193511.839999996</v>
      </c>
      <c r="I40">
        <v>44881649.219999999</v>
      </c>
      <c r="J40">
        <f t="shared" si="1"/>
        <v>52442973.469999999</v>
      </c>
      <c r="L40">
        <f t="shared" si="2"/>
        <v>52121909.949999996</v>
      </c>
      <c r="M40">
        <f t="shared" si="3"/>
        <v>52121909.949999996</v>
      </c>
      <c r="N40" s="8" t="s">
        <v>10</v>
      </c>
      <c r="O40">
        <f t="shared" si="4"/>
        <v>1</v>
      </c>
      <c r="P40">
        <f t="shared" si="5"/>
        <v>0</v>
      </c>
      <c r="Q40">
        <f t="shared" si="6"/>
        <v>0</v>
      </c>
      <c r="R40">
        <f t="shared" si="7"/>
        <v>1</v>
      </c>
      <c r="S40">
        <f t="shared" si="8"/>
        <v>52121909.949999996</v>
      </c>
      <c r="T40">
        <f t="shared" si="9"/>
        <v>0.23347137538617058</v>
      </c>
    </row>
    <row r="41" spans="1:20" x14ac:dyDescent="0.25">
      <c r="A41" t="s">
        <v>49</v>
      </c>
      <c r="B41">
        <v>27782349.429999996</v>
      </c>
      <c r="C41">
        <v>45399294.889999956</v>
      </c>
      <c r="D41">
        <v>65040215.100000113</v>
      </c>
      <c r="E41">
        <f t="shared" si="0"/>
        <v>46073953.140000023</v>
      </c>
      <c r="G41">
        <v>9321716.9900000002</v>
      </c>
      <c r="H41">
        <v>48437857.909999996</v>
      </c>
      <c r="I41">
        <v>82892504.389999956</v>
      </c>
      <c r="J41">
        <f t="shared" si="1"/>
        <v>46884026.429999985</v>
      </c>
      <c r="L41">
        <f t="shared" si="2"/>
        <v>810073.28999996185</v>
      </c>
      <c r="M41">
        <f t="shared" si="3"/>
        <v>810073.28999996185</v>
      </c>
      <c r="N41" s="8" t="s">
        <v>10</v>
      </c>
      <c r="O41">
        <f t="shared" si="4"/>
        <v>1</v>
      </c>
      <c r="P41">
        <f t="shared" si="5"/>
        <v>0</v>
      </c>
      <c r="Q41">
        <f t="shared" si="6"/>
        <v>0</v>
      </c>
      <c r="R41">
        <f t="shared" si="7"/>
        <v>1</v>
      </c>
      <c r="S41">
        <f t="shared" si="8"/>
        <v>810073.28999996185</v>
      </c>
      <c r="T41">
        <f t="shared" si="9"/>
        <v>3.6285877735739293E-3</v>
      </c>
    </row>
    <row r="42" spans="1:20" x14ac:dyDescent="0.25">
      <c r="A42" t="s">
        <v>50</v>
      </c>
      <c r="B42">
        <v>26794747.170000002</v>
      </c>
      <c r="C42">
        <v>35010263.909999967</v>
      </c>
      <c r="D42">
        <v>20992306.030000005</v>
      </c>
      <c r="E42">
        <f t="shared" si="0"/>
        <v>27599105.703333322</v>
      </c>
      <c r="G42">
        <v>51672439.069999993</v>
      </c>
      <c r="H42">
        <v>45029252.31000001</v>
      </c>
      <c r="I42">
        <v>43863750.600000001</v>
      </c>
      <c r="J42">
        <f t="shared" si="1"/>
        <v>46855147.326666661</v>
      </c>
      <c r="L42">
        <f t="shared" si="2"/>
        <v>19256041.623333339</v>
      </c>
      <c r="M42">
        <f t="shared" si="3"/>
        <v>19256041.623333339</v>
      </c>
      <c r="N42" s="8" t="s">
        <v>10</v>
      </c>
      <c r="O42">
        <f t="shared" si="4"/>
        <v>1</v>
      </c>
      <c r="P42">
        <f t="shared" si="5"/>
        <v>0</v>
      </c>
      <c r="Q42">
        <f t="shared" si="6"/>
        <v>0</v>
      </c>
      <c r="R42">
        <f t="shared" si="7"/>
        <v>1</v>
      </c>
      <c r="S42">
        <f t="shared" si="8"/>
        <v>19256041.623333339</v>
      </c>
      <c r="T42">
        <f t="shared" si="9"/>
        <v>8.6254216827543237E-2</v>
      </c>
    </row>
    <row r="43" spans="1:20" x14ac:dyDescent="0.25">
      <c r="A43" t="s">
        <v>51</v>
      </c>
      <c r="B43">
        <v>12327146.119999997</v>
      </c>
      <c r="C43">
        <v>30457054.689999998</v>
      </c>
      <c r="D43">
        <v>32985007.129999984</v>
      </c>
      <c r="E43">
        <f t="shared" si="0"/>
        <v>25256402.646666661</v>
      </c>
      <c r="G43">
        <v>31730647.689999994</v>
      </c>
      <c r="H43">
        <v>49286396.32</v>
      </c>
      <c r="I43">
        <v>49722188.150000006</v>
      </c>
      <c r="J43">
        <f t="shared" si="1"/>
        <v>43579744.053333335</v>
      </c>
      <c r="L43">
        <f t="shared" si="2"/>
        <v>18323341.406666674</v>
      </c>
      <c r="M43">
        <f t="shared" si="3"/>
        <v>18323341.406666674</v>
      </c>
      <c r="N43" s="8" t="s">
        <v>10</v>
      </c>
      <c r="O43">
        <f t="shared" si="4"/>
        <v>1</v>
      </c>
      <c r="P43">
        <f t="shared" si="5"/>
        <v>0</v>
      </c>
      <c r="Q43">
        <f t="shared" si="6"/>
        <v>0</v>
      </c>
      <c r="R43">
        <f t="shared" si="7"/>
        <v>1</v>
      </c>
      <c r="S43">
        <f t="shared" si="8"/>
        <v>18323341.406666674</v>
      </c>
      <c r="T43">
        <f t="shared" si="9"/>
        <v>8.2076342252013698E-2</v>
      </c>
    </row>
    <row r="44" spans="1:20" x14ac:dyDescent="0.25">
      <c r="A44" t="s">
        <v>52</v>
      </c>
      <c r="B44">
        <v>27871874.560000006</v>
      </c>
      <c r="C44">
        <v>31934798.869999994</v>
      </c>
      <c r="D44">
        <v>22180861.510000013</v>
      </c>
      <c r="E44">
        <f t="shared" si="0"/>
        <v>27329178.313333336</v>
      </c>
      <c r="G44">
        <v>47396806.389999986</v>
      </c>
      <c r="H44">
        <v>34902411.030000001</v>
      </c>
      <c r="I44">
        <v>33147577.579999994</v>
      </c>
      <c r="J44">
        <f t="shared" si="1"/>
        <v>38482264.999999993</v>
      </c>
      <c r="L44">
        <f t="shared" si="2"/>
        <v>11153086.686666656</v>
      </c>
      <c r="M44">
        <f t="shared" si="3"/>
        <v>11153086.686666656</v>
      </c>
      <c r="N44" s="8" t="s">
        <v>10</v>
      </c>
      <c r="O44">
        <f t="shared" si="4"/>
        <v>1</v>
      </c>
      <c r="P44">
        <f t="shared" si="5"/>
        <v>0</v>
      </c>
      <c r="Q44">
        <f t="shared" si="6"/>
        <v>0</v>
      </c>
      <c r="R44">
        <f t="shared" si="7"/>
        <v>1</v>
      </c>
      <c r="S44">
        <f t="shared" si="8"/>
        <v>11153086.686666656</v>
      </c>
      <c r="T44">
        <f t="shared" si="9"/>
        <v>4.9958385850310774E-2</v>
      </c>
    </row>
    <row r="45" spans="1:20" x14ac:dyDescent="0.25">
      <c r="A45" t="s">
        <v>53</v>
      </c>
      <c r="B45">
        <v>24566.31</v>
      </c>
      <c r="C45">
        <v>268968.83</v>
      </c>
      <c r="D45">
        <v>2896085.4700000007</v>
      </c>
      <c r="E45">
        <f t="shared" si="0"/>
        <v>1063206.8700000003</v>
      </c>
      <c r="G45">
        <v>3670000</v>
      </c>
      <c r="H45">
        <v>31786496</v>
      </c>
      <c r="I45">
        <v>45715585.390000001</v>
      </c>
      <c r="J45">
        <f t="shared" si="1"/>
        <v>27057360.463333335</v>
      </c>
      <c r="L45">
        <f t="shared" si="2"/>
        <v>25994153.593333334</v>
      </c>
      <c r="M45">
        <f t="shared" si="3"/>
        <v>25994153.593333334</v>
      </c>
      <c r="N45" s="8" t="s">
        <v>21</v>
      </c>
      <c r="O45">
        <f t="shared" si="4"/>
        <v>0</v>
      </c>
      <c r="P45">
        <f t="shared" si="5"/>
        <v>0.8</v>
      </c>
      <c r="Q45">
        <f t="shared" si="6"/>
        <v>0</v>
      </c>
      <c r="R45">
        <f t="shared" si="7"/>
        <v>0.8</v>
      </c>
      <c r="S45">
        <f t="shared" si="8"/>
        <v>20795322.874666668</v>
      </c>
      <c r="T45">
        <f t="shared" si="9"/>
        <v>9.3149169664069872E-2</v>
      </c>
    </row>
    <row r="46" spans="1:20" x14ac:dyDescent="0.25">
      <c r="A46" t="s">
        <v>54</v>
      </c>
      <c r="B46">
        <v>53717422.309999973</v>
      </c>
      <c r="C46">
        <v>55414330.10999997</v>
      </c>
      <c r="D46">
        <v>47178358.779999986</v>
      </c>
      <c r="E46">
        <f t="shared" si="0"/>
        <v>52103370.399999976</v>
      </c>
      <c r="G46">
        <v>44157457.659999959</v>
      </c>
      <c r="H46">
        <v>48683390.719999991</v>
      </c>
      <c r="I46">
        <v>43385088.159999929</v>
      </c>
      <c r="J46">
        <f t="shared" si="1"/>
        <v>45408645.513333291</v>
      </c>
      <c r="L46">
        <f t="shared" si="2"/>
        <v>-6694724.8866666853</v>
      </c>
      <c r="M46">
        <f t="shared" si="3"/>
        <v>0</v>
      </c>
      <c r="N46" s="8" t="s">
        <v>10</v>
      </c>
      <c r="O46">
        <f t="shared" si="4"/>
        <v>1</v>
      </c>
      <c r="P46">
        <f t="shared" si="5"/>
        <v>0</v>
      </c>
      <c r="Q46">
        <f t="shared" si="6"/>
        <v>0</v>
      </c>
      <c r="R46">
        <f t="shared" si="7"/>
        <v>1</v>
      </c>
      <c r="S46">
        <f t="shared" si="8"/>
        <v>0</v>
      </c>
      <c r="T46">
        <f t="shared" si="9"/>
        <v>0</v>
      </c>
    </row>
    <row r="47" spans="1:20" x14ac:dyDescent="0.25">
      <c r="A47" t="s">
        <v>55</v>
      </c>
      <c r="B47">
        <v>188</v>
      </c>
      <c r="C47">
        <v>280</v>
      </c>
      <c r="D47">
        <v>1480641.2600000002</v>
      </c>
      <c r="E47">
        <f t="shared" si="0"/>
        <v>493703.08666666673</v>
      </c>
      <c r="G47">
        <v>12751185.709999999</v>
      </c>
      <c r="H47">
        <v>39204787.649999991</v>
      </c>
      <c r="I47">
        <v>40994023.600000001</v>
      </c>
      <c r="J47">
        <f t="shared" si="1"/>
        <v>30983332.319999997</v>
      </c>
      <c r="L47">
        <f t="shared" si="2"/>
        <v>30489629.233333331</v>
      </c>
      <c r="M47">
        <f t="shared" si="3"/>
        <v>30489629.233333331</v>
      </c>
      <c r="N47" s="8" t="s">
        <v>10</v>
      </c>
      <c r="O47">
        <f t="shared" si="4"/>
        <v>1</v>
      </c>
      <c r="P47">
        <f t="shared" si="5"/>
        <v>0</v>
      </c>
      <c r="Q47">
        <f t="shared" si="6"/>
        <v>0</v>
      </c>
      <c r="R47">
        <f t="shared" si="7"/>
        <v>1</v>
      </c>
      <c r="S47">
        <f t="shared" si="8"/>
        <v>30489629.233333331</v>
      </c>
      <c r="T47">
        <f t="shared" si="9"/>
        <v>0.13657319309575161</v>
      </c>
    </row>
    <row r="48" spans="1:20" x14ac:dyDescent="0.25">
      <c r="A48" t="s">
        <v>56</v>
      </c>
      <c r="B48">
        <v>10991173.030000001</v>
      </c>
      <c r="C48">
        <v>12524755.630000008</v>
      </c>
      <c r="D48">
        <v>40310907.199999928</v>
      </c>
      <c r="E48">
        <f t="shared" si="0"/>
        <v>21275611.953333315</v>
      </c>
      <c r="G48">
        <v>23514796.010000002</v>
      </c>
      <c r="H48">
        <v>33557365.5</v>
      </c>
      <c r="I48">
        <v>50764878.170000009</v>
      </c>
      <c r="J48">
        <f t="shared" si="1"/>
        <v>35945679.893333338</v>
      </c>
      <c r="L48">
        <f t="shared" si="2"/>
        <v>14670067.940000024</v>
      </c>
      <c r="M48">
        <f t="shared" si="3"/>
        <v>14670067.940000024</v>
      </c>
      <c r="N48" s="8" t="s">
        <v>10</v>
      </c>
      <c r="O48">
        <f t="shared" si="4"/>
        <v>1</v>
      </c>
      <c r="P48">
        <f t="shared" si="5"/>
        <v>0</v>
      </c>
      <c r="Q48">
        <f t="shared" si="6"/>
        <v>0</v>
      </c>
      <c r="R48">
        <f t="shared" si="7"/>
        <v>1</v>
      </c>
      <c r="S48">
        <f t="shared" si="8"/>
        <v>14670067.940000024</v>
      </c>
      <c r="T48">
        <f t="shared" si="9"/>
        <v>6.5712114967505564E-2</v>
      </c>
    </row>
    <row r="49" spans="1:20" x14ac:dyDescent="0.25">
      <c r="A49" t="s">
        <v>57</v>
      </c>
      <c r="B49">
        <v>2263046.5300000007</v>
      </c>
      <c r="C49">
        <v>8356645.4400000032</v>
      </c>
      <c r="D49">
        <v>19282677.669999994</v>
      </c>
      <c r="E49">
        <f t="shared" si="0"/>
        <v>9967456.5466666669</v>
      </c>
      <c r="G49">
        <v>4099623.46</v>
      </c>
      <c r="H49">
        <v>35215321.430000007</v>
      </c>
      <c r="I49">
        <v>38188040.609999999</v>
      </c>
      <c r="J49">
        <f t="shared" si="1"/>
        <v>25834328.5</v>
      </c>
      <c r="L49">
        <f t="shared" si="2"/>
        <v>15866871.953333333</v>
      </c>
      <c r="M49">
        <f t="shared" si="3"/>
        <v>15866871.953333333</v>
      </c>
      <c r="N49" s="8" t="s">
        <v>21</v>
      </c>
      <c r="O49">
        <f t="shared" si="4"/>
        <v>0</v>
      </c>
      <c r="P49">
        <f t="shared" si="5"/>
        <v>0.8</v>
      </c>
      <c r="Q49">
        <f t="shared" si="6"/>
        <v>0</v>
      </c>
      <c r="R49">
        <f t="shared" si="7"/>
        <v>0.8</v>
      </c>
      <c r="S49">
        <f t="shared" si="8"/>
        <v>12693497.562666668</v>
      </c>
      <c r="T49">
        <f t="shared" si="9"/>
        <v>5.6858398651540416E-2</v>
      </c>
    </row>
    <row r="50" spans="1:20" x14ac:dyDescent="0.25">
      <c r="A50" t="s">
        <v>58</v>
      </c>
      <c r="B50">
        <v>6827036.5399999982</v>
      </c>
      <c r="C50">
        <v>14567873.760000002</v>
      </c>
      <c r="D50">
        <v>17365495.030000005</v>
      </c>
      <c r="E50">
        <f t="shared" si="0"/>
        <v>12920135.110000001</v>
      </c>
      <c r="G50">
        <v>24532354.559999999</v>
      </c>
      <c r="H50">
        <v>32448294.000000004</v>
      </c>
      <c r="I50">
        <v>42892108.149999991</v>
      </c>
      <c r="J50">
        <f t="shared" si="1"/>
        <v>33290918.903333332</v>
      </c>
      <c r="L50">
        <f t="shared" si="2"/>
        <v>20370783.793333329</v>
      </c>
      <c r="M50">
        <f t="shared" si="3"/>
        <v>20370783.793333329</v>
      </c>
      <c r="N50" s="8" t="s">
        <v>21</v>
      </c>
      <c r="O50">
        <f t="shared" si="4"/>
        <v>0</v>
      </c>
      <c r="P50">
        <f t="shared" si="5"/>
        <v>0.8</v>
      </c>
      <c r="Q50">
        <f t="shared" si="6"/>
        <v>0</v>
      </c>
      <c r="R50">
        <f t="shared" si="7"/>
        <v>0.8</v>
      </c>
      <c r="S50">
        <f t="shared" si="8"/>
        <v>16296627.034666665</v>
      </c>
      <c r="T50">
        <f t="shared" si="9"/>
        <v>7.2998014301259836E-2</v>
      </c>
    </row>
    <row r="51" spans="1:20" x14ac:dyDescent="0.25">
      <c r="A51" t="s">
        <v>59</v>
      </c>
      <c r="B51">
        <v>3616513.4</v>
      </c>
      <c r="C51">
        <v>11655267.529999996</v>
      </c>
      <c r="D51">
        <v>28231970.440000001</v>
      </c>
      <c r="E51">
        <f t="shared" si="0"/>
        <v>14501250.456666665</v>
      </c>
      <c r="G51">
        <v>7288427.4900000021</v>
      </c>
      <c r="H51">
        <v>22192301.019999996</v>
      </c>
      <c r="I51">
        <v>46039494.430000015</v>
      </c>
      <c r="J51">
        <f t="shared" si="1"/>
        <v>25173407.646666672</v>
      </c>
      <c r="L51">
        <f t="shared" si="2"/>
        <v>10672157.190000007</v>
      </c>
      <c r="M51">
        <f t="shared" si="3"/>
        <v>10672157.190000007</v>
      </c>
      <c r="N51" s="8" t="s">
        <v>21</v>
      </c>
      <c r="O51">
        <f t="shared" si="4"/>
        <v>0</v>
      </c>
      <c r="P51">
        <f t="shared" si="5"/>
        <v>0.8</v>
      </c>
      <c r="Q51">
        <f t="shared" si="6"/>
        <v>0</v>
      </c>
      <c r="R51">
        <f t="shared" si="7"/>
        <v>0.8</v>
      </c>
      <c r="S51">
        <f t="shared" si="8"/>
        <v>8537725.7520000059</v>
      </c>
      <c r="T51">
        <f t="shared" si="9"/>
        <v>3.8243314105364419E-2</v>
      </c>
    </row>
    <row r="52" spans="1:20" x14ac:dyDescent="0.25">
      <c r="A52" t="s">
        <v>60</v>
      </c>
      <c r="B52">
        <v>35824281.210000016</v>
      </c>
      <c r="C52">
        <v>40569148.950000018</v>
      </c>
      <c r="D52">
        <v>39984650.31000001</v>
      </c>
      <c r="E52">
        <f t="shared" si="0"/>
        <v>38792693.49000001</v>
      </c>
      <c r="G52">
        <v>36535686.000000015</v>
      </c>
      <c r="H52">
        <v>40579206.13000004</v>
      </c>
      <c r="I52">
        <v>38295481.62999998</v>
      </c>
      <c r="J52">
        <f t="shared" si="1"/>
        <v>38470124.586666681</v>
      </c>
      <c r="L52">
        <f t="shared" si="2"/>
        <v>-322568.90333332866</v>
      </c>
      <c r="M52">
        <f t="shared" si="3"/>
        <v>0</v>
      </c>
      <c r="N52" s="8" t="s">
        <v>10</v>
      </c>
      <c r="O52">
        <f t="shared" si="4"/>
        <v>1</v>
      </c>
      <c r="P52">
        <f t="shared" si="5"/>
        <v>0</v>
      </c>
      <c r="Q52">
        <f t="shared" si="6"/>
        <v>0</v>
      </c>
      <c r="R52">
        <f t="shared" si="7"/>
        <v>1</v>
      </c>
      <c r="S52">
        <f t="shared" si="8"/>
        <v>0</v>
      </c>
      <c r="T52">
        <f t="shared" si="9"/>
        <v>0</v>
      </c>
    </row>
    <row r="53" spans="1:20" x14ac:dyDescent="0.25">
      <c r="A53" t="s">
        <v>61</v>
      </c>
      <c r="B53">
        <v>29713737.150000013</v>
      </c>
      <c r="C53">
        <v>24103150.510000013</v>
      </c>
      <c r="D53">
        <v>33058052.750000026</v>
      </c>
      <c r="E53">
        <f t="shared" si="0"/>
        <v>28958313.470000017</v>
      </c>
      <c r="G53">
        <v>36344066.350000024</v>
      </c>
      <c r="H53">
        <v>30535509.520000007</v>
      </c>
      <c r="I53">
        <v>38356131.079999983</v>
      </c>
      <c r="J53">
        <f t="shared" si="1"/>
        <v>35078568.983333342</v>
      </c>
      <c r="L53">
        <f t="shared" si="2"/>
        <v>6120255.5133333243</v>
      </c>
      <c r="M53">
        <f t="shared" si="3"/>
        <v>6120255.5133333243</v>
      </c>
      <c r="N53" s="8" t="s">
        <v>10</v>
      </c>
      <c r="O53">
        <f t="shared" si="4"/>
        <v>1</v>
      </c>
      <c r="P53">
        <f t="shared" si="5"/>
        <v>0</v>
      </c>
      <c r="Q53">
        <f t="shared" si="6"/>
        <v>0</v>
      </c>
      <c r="R53">
        <f t="shared" si="7"/>
        <v>1</v>
      </c>
      <c r="S53">
        <f t="shared" si="8"/>
        <v>6120255.5133333243</v>
      </c>
      <c r="T53">
        <f t="shared" si="9"/>
        <v>2.7414660625127856E-2</v>
      </c>
    </row>
    <row r="54" spans="1:20" x14ac:dyDescent="0.25">
      <c r="A54" t="s">
        <v>62</v>
      </c>
      <c r="B54">
        <v>30829346.560000021</v>
      </c>
      <c r="C54">
        <v>24818433.879999939</v>
      </c>
      <c r="D54">
        <v>33433776.640000027</v>
      </c>
      <c r="E54">
        <f t="shared" si="0"/>
        <v>29693852.359999996</v>
      </c>
      <c r="G54">
        <v>25757999.910000026</v>
      </c>
      <c r="H54">
        <v>24674509.249999993</v>
      </c>
      <c r="I54">
        <v>34708133.290000014</v>
      </c>
      <c r="J54">
        <f t="shared" si="1"/>
        <v>28380214.15000001</v>
      </c>
      <c r="L54">
        <f t="shared" si="2"/>
        <v>-1313638.209999986</v>
      </c>
      <c r="M54">
        <f t="shared" si="3"/>
        <v>0</v>
      </c>
      <c r="N54" s="8" t="s">
        <v>10</v>
      </c>
      <c r="O54">
        <f t="shared" si="4"/>
        <v>1</v>
      </c>
      <c r="P54">
        <f t="shared" si="5"/>
        <v>0</v>
      </c>
      <c r="Q54">
        <f t="shared" si="6"/>
        <v>0</v>
      </c>
      <c r="R54">
        <f t="shared" si="7"/>
        <v>1</v>
      </c>
      <c r="S54">
        <f t="shared" si="8"/>
        <v>0</v>
      </c>
      <c r="T54">
        <f t="shared" si="9"/>
        <v>0</v>
      </c>
    </row>
    <row r="55" spans="1:20" x14ac:dyDescent="0.25">
      <c r="A55" t="s">
        <v>63</v>
      </c>
      <c r="B55">
        <v>1120291.0200000003</v>
      </c>
      <c r="C55">
        <v>2214405.9799999991</v>
      </c>
      <c r="D55">
        <v>1364253.4800000009</v>
      </c>
      <c r="E55">
        <f t="shared" si="0"/>
        <v>1566316.8266666669</v>
      </c>
      <c r="G55">
        <v>24675785.93</v>
      </c>
      <c r="H55">
        <v>31279984.000000007</v>
      </c>
      <c r="I55">
        <v>36883394.909999996</v>
      </c>
      <c r="J55">
        <f t="shared" si="1"/>
        <v>30946388.280000001</v>
      </c>
      <c r="L55">
        <f t="shared" si="2"/>
        <v>29380071.453333333</v>
      </c>
      <c r="M55">
        <f t="shared" si="3"/>
        <v>29380071.453333333</v>
      </c>
      <c r="N55" s="8" t="s">
        <v>21</v>
      </c>
      <c r="O55">
        <f t="shared" si="4"/>
        <v>0</v>
      </c>
      <c r="P55">
        <f t="shared" si="5"/>
        <v>0.8</v>
      </c>
      <c r="Q55">
        <f t="shared" si="6"/>
        <v>0</v>
      </c>
      <c r="R55">
        <f t="shared" si="7"/>
        <v>0.8</v>
      </c>
      <c r="S55">
        <f t="shared" si="8"/>
        <v>23504057.162666667</v>
      </c>
      <c r="T55">
        <f t="shared" si="9"/>
        <v>0.10528249172348222</v>
      </c>
    </row>
    <row r="56" spans="1:20" x14ac:dyDescent="0.25">
      <c r="A56" t="s">
        <v>64</v>
      </c>
      <c r="B56">
        <v>11857547.170000002</v>
      </c>
      <c r="C56">
        <v>36666567.930000015</v>
      </c>
      <c r="D56">
        <v>27955438.029999994</v>
      </c>
      <c r="E56">
        <f t="shared" si="0"/>
        <v>25493184.376666669</v>
      </c>
      <c r="G56">
        <v>37043995.010000005</v>
      </c>
      <c r="H56">
        <v>39713187.759999998</v>
      </c>
      <c r="I56">
        <v>28232618.460000001</v>
      </c>
      <c r="J56">
        <f t="shared" si="1"/>
        <v>34996600.410000004</v>
      </c>
      <c r="L56">
        <f t="shared" si="2"/>
        <v>9503416.0333333351</v>
      </c>
      <c r="M56">
        <f t="shared" si="3"/>
        <v>9503416.0333333351</v>
      </c>
      <c r="N56" s="8" t="s">
        <v>10</v>
      </c>
      <c r="O56">
        <f t="shared" si="4"/>
        <v>1</v>
      </c>
      <c r="P56">
        <f t="shared" si="5"/>
        <v>0</v>
      </c>
      <c r="Q56">
        <f t="shared" si="6"/>
        <v>0</v>
      </c>
      <c r="R56">
        <f t="shared" si="7"/>
        <v>1</v>
      </c>
      <c r="S56">
        <f t="shared" si="8"/>
        <v>9503416.0333333351</v>
      </c>
      <c r="T56">
        <f t="shared" si="9"/>
        <v>4.2568962156178995E-2</v>
      </c>
    </row>
    <row r="57" spans="1:20" x14ac:dyDescent="0.25">
      <c r="A57" t="s">
        <v>65</v>
      </c>
      <c r="B57">
        <v>13573242.220000001</v>
      </c>
      <c r="C57">
        <v>27064278.910000008</v>
      </c>
      <c r="D57">
        <v>47749706.399999984</v>
      </c>
      <c r="E57">
        <f t="shared" si="0"/>
        <v>29462409.176666666</v>
      </c>
      <c r="G57">
        <v>13819296.470000003</v>
      </c>
      <c r="H57">
        <v>25811418.620000001</v>
      </c>
      <c r="I57">
        <v>46386395.140000023</v>
      </c>
      <c r="J57">
        <f t="shared" si="1"/>
        <v>28672370.076666672</v>
      </c>
      <c r="L57">
        <f t="shared" si="2"/>
        <v>-790039.09999999404</v>
      </c>
      <c r="M57">
        <f t="shared" si="3"/>
        <v>0</v>
      </c>
      <c r="N57" s="8" t="s">
        <v>10</v>
      </c>
      <c r="O57">
        <f t="shared" si="4"/>
        <v>1</v>
      </c>
      <c r="P57">
        <f t="shared" si="5"/>
        <v>0</v>
      </c>
      <c r="Q57">
        <f t="shared" si="6"/>
        <v>0</v>
      </c>
      <c r="R57">
        <f t="shared" si="7"/>
        <v>1</v>
      </c>
      <c r="S57">
        <f t="shared" si="8"/>
        <v>0</v>
      </c>
      <c r="T57">
        <f t="shared" si="9"/>
        <v>0</v>
      </c>
    </row>
    <row r="58" spans="1:20" x14ac:dyDescent="0.25">
      <c r="A58" t="s">
        <v>66</v>
      </c>
      <c r="B58">
        <v>4574230.5900000008</v>
      </c>
      <c r="C58">
        <v>12413662.340000011</v>
      </c>
      <c r="D58">
        <v>19463163.860000044</v>
      </c>
      <c r="E58">
        <f t="shared" si="0"/>
        <v>12150352.26333335</v>
      </c>
      <c r="G58">
        <v>12595157.5</v>
      </c>
      <c r="H58">
        <v>16129974.820000002</v>
      </c>
      <c r="I58">
        <v>29945277.65000001</v>
      </c>
      <c r="J58">
        <f t="shared" si="1"/>
        <v>19556803.323333338</v>
      </c>
      <c r="L58">
        <f t="shared" si="2"/>
        <v>7406451.0599999875</v>
      </c>
      <c r="M58">
        <f t="shared" si="3"/>
        <v>7406451.0599999875</v>
      </c>
      <c r="N58" s="8" t="s">
        <v>21</v>
      </c>
      <c r="O58">
        <f t="shared" si="4"/>
        <v>0</v>
      </c>
      <c r="P58">
        <f t="shared" si="5"/>
        <v>0.8</v>
      </c>
      <c r="Q58">
        <f t="shared" si="6"/>
        <v>0</v>
      </c>
      <c r="R58">
        <f t="shared" si="7"/>
        <v>0.8</v>
      </c>
      <c r="S58">
        <f t="shared" si="8"/>
        <v>5925160.84799999</v>
      </c>
      <c r="T58">
        <f t="shared" si="9"/>
        <v>2.654076671200048E-2</v>
      </c>
    </row>
    <row r="59" spans="1:20" x14ac:dyDescent="0.25">
      <c r="A59" t="s">
        <v>67</v>
      </c>
      <c r="B59">
        <v>18049406.030000001</v>
      </c>
      <c r="C59">
        <v>19683269.279999994</v>
      </c>
      <c r="D59">
        <v>33644118.719999991</v>
      </c>
      <c r="E59">
        <f t="shared" si="0"/>
        <v>23792264.676666662</v>
      </c>
      <c r="G59">
        <v>20813295</v>
      </c>
      <c r="H59">
        <v>25522051</v>
      </c>
      <c r="I59">
        <v>38093381.920000002</v>
      </c>
      <c r="J59">
        <f t="shared" si="1"/>
        <v>28142909.306666669</v>
      </c>
      <c r="L59">
        <f t="shared" si="2"/>
        <v>4350644.6300000064</v>
      </c>
      <c r="M59">
        <f t="shared" si="3"/>
        <v>4350644.6300000064</v>
      </c>
      <c r="N59" s="8" t="s">
        <v>10</v>
      </c>
      <c r="O59">
        <f t="shared" si="4"/>
        <v>1</v>
      </c>
      <c r="P59">
        <f t="shared" si="5"/>
        <v>0</v>
      </c>
      <c r="Q59">
        <f t="shared" si="6"/>
        <v>0</v>
      </c>
      <c r="R59">
        <f t="shared" si="7"/>
        <v>1</v>
      </c>
      <c r="S59">
        <f t="shared" si="8"/>
        <v>4350644.6300000064</v>
      </c>
      <c r="T59">
        <f t="shared" si="9"/>
        <v>1.9487984737262275E-2</v>
      </c>
    </row>
    <row r="60" spans="1:20" x14ac:dyDescent="0.25">
      <c r="A60" t="s">
        <v>68</v>
      </c>
      <c r="B60">
        <v>21901846.830000002</v>
      </c>
      <c r="C60">
        <v>34010659.170000002</v>
      </c>
      <c r="D60">
        <v>40707783.449999966</v>
      </c>
      <c r="E60">
        <f t="shared" si="0"/>
        <v>32206763.149999987</v>
      </c>
      <c r="G60">
        <v>21218894.449999988</v>
      </c>
      <c r="H60">
        <v>28317628.800000012</v>
      </c>
      <c r="I60">
        <v>36788550.040000007</v>
      </c>
      <c r="J60">
        <f t="shared" si="1"/>
        <v>28775024.430000003</v>
      </c>
      <c r="L60">
        <f t="shared" si="2"/>
        <v>-3431738.7199999839</v>
      </c>
      <c r="M60">
        <f t="shared" si="3"/>
        <v>0</v>
      </c>
      <c r="N60" s="8" t="s">
        <v>10</v>
      </c>
      <c r="O60">
        <f t="shared" si="4"/>
        <v>1</v>
      </c>
      <c r="P60">
        <f t="shared" si="5"/>
        <v>0</v>
      </c>
      <c r="Q60">
        <f t="shared" si="6"/>
        <v>0</v>
      </c>
      <c r="R60">
        <f t="shared" si="7"/>
        <v>1</v>
      </c>
      <c r="S60">
        <f t="shared" si="8"/>
        <v>0</v>
      </c>
      <c r="T60">
        <f t="shared" si="9"/>
        <v>0</v>
      </c>
    </row>
    <row r="61" spans="1:20" x14ac:dyDescent="0.25">
      <c r="A61" t="s">
        <v>69</v>
      </c>
      <c r="B61">
        <v>17998617.199999999</v>
      </c>
      <c r="C61">
        <v>37263974.870000005</v>
      </c>
      <c r="D61">
        <v>26549279.710000008</v>
      </c>
      <c r="E61">
        <f t="shared" si="0"/>
        <v>27270623.926666673</v>
      </c>
      <c r="G61">
        <v>19876306.420000009</v>
      </c>
      <c r="H61">
        <v>37948887.869999997</v>
      </c>
      <c r="I61">
        <v>28899438.720000025</v>
      </c>
      <c r="J61">
        <f t="shared" si="1"/>
        <v>28908211.003333345</v>
      </c>
      <c r="L61">
        <f t="shared" si="2"/>
        <v>1637587.0766666718</v>
      </c>
      <c r="M61">
        <f t="shared" si="3"/>
        <v>1637587.0766666718</v>
      </c>
      <c r="N61" s="8" t="s">
        <v>10</v>
      </c>
      <c r="O61">
        <f t="shared" si="4"/>
        <v>1</v>
      </c>
      <c r="P61">
        <f t="shared" si="5"/>
        <v>0</v>
      </c>
      <c r="Q61">
        <f t="shared" si="6"/>
        <v>0</v>
      </c>
      <c r="R61">
        <f t="shared" si="7"/>
        <v>1</v>
      </c>
      <c r="S61">
        <f t="shared" si="8"/>
        <v>1637587.0766666718</v>
      </c>
      <c r="T61">
        <f t="shared" si="9"/>
        <v>7.3352973340913849E-3</v>
      </c>
    </row>
    <row r="62" spans="1:20" x14ac:dyDescent="0.25">
      <c r="A62" t="s">
        <v>70</v>
      </c>
      <c r="B62">
        <v>822988.01</v>
      </c>
      <c r="C62">
        <v>3371015.58</v>
      </c>
      <c r="D62">
        <v>23261027.569999993</v>
      </c>
      <c r="E62">
        <f t="shared" si="0"/>
        <v>9151677.0533333309</v>
      </c>
      <c r="G62">
        <v>11830278.360000001</v>
      </c>
      <c r="H62">
        <v>23226823.02999999</v>
      </c>
      <c r="I62">
        <v>34060209.769999996</v>
      </c>
      <c r="J62">
        <f t="shared" si="1"/>
        <v>23039103.719999999</v>
      </c>
      <c r="L62">
        <f t="shared" si="2"/>
        <v>13887426.666666668</v>
      </c>
      <c r="M62">
        <f t="shared" si="3"/>
        <v>13887426.666666668</v>
      </c>
      <c r="N62" s="8" t="s">
        <v>21</v>
      </c>
      <c r="O62">
        <f t="shared" si="4"/>
        <v>0</v>
      </c>
      <c r="P62">
        <f t="shared" si="5"/>
        <v>0.8</v>
      </c>
      <c r="Q62">
        <f t="shared" si="6"/>
        <v>0</v>
      </c>
      <c r="R62">
        <f t="shared" si="7"/>
        <v>0.8</v>
      </c>
      <c r="S62">
        <f t="shared" si="8"/>
        <v>11109941.333333336</v>
      </c>
      <c r="T62">
        <f t="shared" si="9"/>
        <v>4.9765123458469882E-2</v>
      </c>
    </row>
    <row r="63" spans="1:20" x14ac:dyDescent="0.25">
      <c r="A63" t="s">
        <v>71</v>
      </c>
      <c r="B63">
        <v>7719515.1700000009</v>
      </c>
      <c r="C63">
        <v>13117050.760000017</v>
      </c>
      <c r="D63">
        <v>20706130.270000007</v>
      </c>
      <c r="E63">
        <f t="shared" si="0"/>
        <v>13847565.400000008</v>
      </c>
      <c r="G63">
        <v>9920246.3300000001</v>
      </c>
      <c r="H63">
        <v>17049249.520000003</v>
      </c>
      <c r="I63">
        <v>29150951.210000008</v>
      </c>
      <c r="J63">
        <f t="shared" si="1"/>
        <v>18706815.686666671</v>
      </c>
      <c r="L63">
        <f t="shared" si="2"/>
        <v>4859250.2866666634</v>
      </c>
      <c r="M63">
        <f t="shared" si="3"/>
        <v>4859250.2866666634</v>
      </c>
      <c r="N63" s="8" t="s">
        <v>21</v>
      </c>
      <c r="O63">
        <f t="shared" si="4"/>
        <v>0</v>
      </c>
      <c r="P63">
        <f t="shared" si="5"/>
        <v>0.8</v>
      </c>
      <c r="Q63">
        <f t="shared" si="6"/>
        <v>0</v>
      </c>
      <c r="R63">
        <f t="shared" si="7"/>
        <v>0.8</v>
      </c>
      <c r="S63">
        <f t="shared" si="8"/>
        <v>3887400.2293333309</v>
      </c>
      <c r="T63">
        <f t="shared" si="9"/>
        <v>1.741295894739114E-2</v>
      </c>
    </row>
    <row r="64" spans="1:20" x14ac:dyDescent="0.25">
      <c r="A64" t="s">
        <v>72</v>
      </c>
      <c r="B64">
        <v>32180</v>
      </c>
      <c r="C64">
        <v>179092.69999999998</v>
      </c>
      <c r="D64">
        <v>577411.44000000006</v>
      </c>
      <c r="E64">
        <f t="shared" si="0"/>
        <v>262894.71333333332</v>
      </c>
      <c r="G64">
        <v>21735320</v>
      </c>
      <c r="H64">
        <v>38384984.400000006</v>
      </c>
      <c r="I64">
        <v>34482513.359999999</v>
      </c>
      <c r="J64">
        <f t="shared" si="1"/>
        <v>31534272.58666667</v>
      </c>
      <c r="L64">
        <f t="shared" si="2"/>
        <v>31271377.873333335</v>
      </c>
      <c r="M64">
        <f t="shared" si="3"/>
        <v>31271377.873333335</v>
      </c>
      <c r="N64" s="8" t="s">
        <v>21</v>
      </c>
      <c r="O64">
        <f t="shared" si="4"/>
        <v>0</v>
      </c>
      <c r="P64">
        <f t="shared" si="5"/>
        <v>0.8</v>
      </c>
      <c r="Q64">
        <f t="shared" si="6"/>
        <v>0</v>
      </c>
      <c r="R64">
        <f t="shared" si="7"/>
        <v>0.8</v>
      </c>
      <c r="S64">
        <f t="shared" si="8"/>
        <v>25017102.298666671</v>
      </c>
      <c r="T64">
        <f t="shared" si="9"/>
        <v>0.11205992427079579</v>
      </c>
    </row>
    <row r="65" spans="1:20" x14ac:dyDescent="0.25">
      <c r="A65" t="s">
        <v>73</v>
      </c>
      <c r="B65">
        <v>405569.75</v>
      </c>
      <c r="C65">
        <v>907468.14999999979</v>
      </c>
      <c r="D65">
        <v>1828841.35</v>
      </c>
      <c r="E65">
        <f t="shared" si="0"/>
        <v>1047293.0833333334</v>
      </c>
      <c r="G65">
        <v>12025000</v>
      </c>
      <c r="H65">
        <v>35600000</v>
      </c>
      <c r="I65">
        <v>38382320</v>
      </c>
      <c r="J65">
        <f t="shared" si="1"/>
        <v>28669106.666666668</v>
      </c>
      <c r="L65">
        <f t="shared" si="2"/>
        <v>27621813.583333336</v>
      </c>
      <c r="M65">
        <f t="shared" si="3"/>
        <v>27621813.583333336</v>
      </c>
      <c r="N65" s="8" t="s">
        <v>21</v>
      </c>
      <c r="O65">
        <f t="shared" si="4"/>
        <v>0</v>
      </c>
      <c r="P65">
        <f t="shared" si="5"/>
        <v>0.8</v>
      </c>
      <c r="Q65">
        <f t="shared" si="6"/>
        <v>0</v>
      </c>
      <c r="R65">
        <f t="shared" si="7"/>
        <v>0.8</v>
      </c>
      <c r="S65">
        <f t="shared" si="8"/>
        <v>22097450.866666671</v>
      </c>
      <c r="T65">
        <f t="shared" si="9"/>
        <v>9.8981834152242057E-2</v>
      </c>
    </row>
    <row r="66" spans="1:20" x14ac:dyDescent="0.25">
      <c r="A66" t="s">
        <v>74</v>
      </c>
      <c r="B66">
        <v>20172985.960000001</v>
      </c>
      <c r="C66">
        <v>34657651.61999999</v>
      </c>
      <c r="D66">
        <v>23967508.759999987</v>
      </c>
      <c r="E66">
        <f t="shared" si="0"/>
        <v>26266048.77999999</v>
      </c>
      <c r="G66">
        <v>117909.87000000001</v>
      </c>
      <c r="H66">
        <v>1713085.8699999999</v>
      </c>
      <c r="I66">
        <v>1856250</v>
      </c>
      <c r="J66">
        <f t="shared" si="1"/>
        <v>1229081.9133333333</v>
      </c>
      <c r="L66">
        <f t="shared" si="2"/>
        <v>-25036966.866666656</v>
      </c>
      <c r="M66">
        <f t="shared" si="3"/>
        <v>0</v>
      </c>
      <c r="N66" s="8" t="s">
        <v>75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</row>
    <row r="67" spans="1:20" x14ac:dyDescent="0.25">
      <c r="A67" t="s">
        <v>76</v>
      </c>
      <c r="B67">
        <v>25598691.800000012</v>
      </c>
      <c r="C67">
        <v>31836487.619999986</v>
      </c>
      <c r="D67">
        <v>27266619.279999994</v>
      </c>
      <c r="E67">
        <f t="shared" si="0"/>
        <v>28233932.899999995</v>
      </c>
      <c r="G67">
        <v>23938959.98999998</v>
      </c>
      <c r="H67">
        <v>34336027.979999989</v>
      </c>
      <c r="I67">
        <v>27912006.640000012</v>
      </c>
      <c r="J67">
        <f t="shared" si="1"/>
        <v>28728998.203333329</v>
      </c>
      <c r="L67">
        <f t="shared" si="2"/>
        <v>495065.30333333462</v>
      </c>
      <c r="M67">
        <f t="shared" si="3"/>
        <v>495065.30333333462</v>
      </c>
      <c r="N67" s="8" t="s">
        <v>10</v>
      </c>
      <c r="O67">
        <f t="shared" si="4"/>
        <v>1</v>
      </c>
      <c r="P67">
        <f t="shared" si="5"/>
        <v>0</v>
      </c>
      <c r="Q67">
        <f t="shared" si="6"/>
        <v>0</v>
      </c>
      <c r="R67">
        <f t="shared" si="7"/>
        <v>1</v>
      </c>
      <c r="S67">
        <f t="shared" si="8"/>
        <v>495065.30333333462</v>
      </c>
      <c r="T67">
        <f t="shared" si="9"/>
        <v>2.2175621995833132E-3</v>
      </c>
    </row>
    <row r="68" spans="1:20" x14ac:dyDescent="0.25">
      <c r="A68" t="s">
        <v>77</v>
      </c>
      <c r="B68">
        <v>9692479.430000009</v>
      </c>
      <c r="C68">
        <v>6185116.8899999987</v>
      </c>
      <c r="D68">
        <v>16051298.840000004</v>
      </c>
      <c r="E68">
        <f t="shared" ref="E68:E131" si="10">AVERAGE(B68:D68)</f>
        <v>10642965.053333336</v>
      </c>
      <c r="G68">
        <v>4608212.1499999994</v>
      </c>
      <c r="H68">
        <v>17100136.039999999</v>
      </c>
      <c r="I68">
        <v>28615973.049999997</v>
      </c>
      <c r="J68">
        <f t="shared" ref="J68:J131" si="11">AVERAGE(G68:I68)</f>
        <v>16774773.746666664</v>
      </c>
      <c r="L68">
        <f t="shared" ref="L68:L131" si="12">J68-E68</f>
        <v>6131808.6933333278</v>
      </c>
      <c r="M68">
        <f t="shared" ref="M68:M131" si="13">IF(L68&gt;0,L68,0)</f>
        <v>6131808.6933333278</v>
      </c>
      <c r="N68" s="8" t="s">
        <v>21</v>
      </c>
      <c r="O68">
        <f t="shared" ref="O68:O125" si="14">IF(N68="A",1,0)</f>
        <v>0</v>
      </c>
      <c r="P68">
        <f t="shared" ref="P68:P125" si="15">IF(N68="B",0.8,0)</f>
        <v>0.8</v>
      </c>
      <c r="Q68">
        <f t="shared" ref="Q68:Q125" si="16">IF(N68="C",0.5,0)</f>
        <v>0</v>
      </c>
      <c r="R68">
        <f t="shared" ref="R68:R125" si="17">SUM(O68:Q68)</f>
        <v>0.8</v>
      </c>
      <c r="S68">
        <f t="shared" ref="S68:S125" si="18">M68*R68</f>
        <v>4905446.954666662</v>
      </c>
      <c r="T68">
        <f t="shared" ref="T68:T125" si="19">(S68-MIN(S:S))/(MAX(S:S)-MIN(S:S))</f>
        <v>2.1973128929630246E-2</v>
      </c>
    </row>
    <row r="69" spans="1:20" x14ac:dyDescent="0.25">
      <c r="A69" t="s">
        <v>78</v>
      </c>
      <c r="B69">
        <v>164495</v>
      </c>
      <c r="C69">
        <v>830458.11</v>
      </c>
      <c r="D69">
        <v>678770.96</v>
      </c>
      <c r="E69">
        <f t="shared" si="10"/>
        <v>557908.02333333332</v>
      </c>
      <c r="G69">
        <v>43091253</v>
      </c>
      <c r="H69">
        <v>46274250.010000005</v>
      </c>
      <c r="I69">
        <v>30570732.690000001</v>
      </c>
      <c r="J69">
        <f t="shared" si="11"/>
        <v>39978745.233333334</v>
      </c>
      <c r="L69">
        <f t="shared" si="12"/>
        <v>39420837.210000001</v>
      </c>
      <c r="M69">
        <f t="shared" si="13"/>
        <v>39420837.210000001</v>
      </c>
      <c r="N69" s="8" t="s">
        <v>21</v>
      </c>
      <c r="O69">
        <f t="shared" si="14"/>
        <v>0</v>
      </c>
      <c r="P69">
        <f t="shared" si="15"/>
        <v>0.8</v>
      </c>
      <c r="Q69">
        <f t="shared" si="16"/>
        <v>0</v>
      </c>
      <c r="R69">
        <f t="shared" si="17"/>
        <v>0.8</v>
      </c>
      <c r="S69">
        <f t="shared" si="18"/>
        <v>31536669.768000003</v>
      </c>
      <c r="T69">
        <f t="shared" si="19"/>
        <v>0.14126323599610199</v>
      </c>
    </row>
    <row r="70" spans="1:20" x14ac:dyDescent="0.25">
      <c r="A70" t="s">
        <v>79</v>
      </c>
      <c r="B70">
        <v>237106962.38999996</v>
      </c>
      <c r="C70">
        <v>60315558.079999983</v>
      </c>
      <c r="D70">
        <v>6680836.7200000035</v>
      </c>
      <c r="E70">
        <f t="shared" si="10"/>
        <v>101367785.72999997</v>
      </c>
      <c r="G70">
        <v>154081128.86000031</v>
      </c>
      <c r="H70">
        <v>117212982.88999861</v>
      </c>
      <c r="I70">
        <v>27238869.670000002</v>
      </c>
      <c r="J70">
        <f t="shared" si="11"/>
        <v>99510993.806666315</v>
      </c>
      <c r="L70">
        <f t="shared" si="12"/>
        <v>-1856791.9233336598</v>
      </c>
      <c r="M70">
        <f t="shared" si="13"/>
        <v>0</v>
      </c>
      <c r="N70" s="8" t="s">
        <v>10</v>
      </c>
      <c r="O70">
        <f t="shared" si="14"/>
        <v>1</v>
      </c>
      <c r="P70">
        <f t="shared" si="15"/>
        <v>0</v>
      </c>
      <c r="Q70">
        <f t="shared" si="16"/>
        <v>0</v>
      </c>
      <c r="R70">
        <f t="shared" si="17"/>
        <v>1</v>
      </c>
      <c r="S70">
        <f t="shared" si="18"/>
        <v>0</v>
      </c>
      <c r="T70">
        <f t="shared" si="19"/>
        <v>0</v>
      </c>
    </row>
    <row r="71" spans="1:20" x14ac:dyDescent="0.25">
      <c r="A71" t="s">
        <v>80</v>
      </c>
      <c r="B71">
        <v>2032</v>
      </c>
      <c r="C71">
        <v>7283835.9999999991</v>
      </c>
      <c r="D71">
        <v>11610059.399999999</v>
      </c>
      <c r="E71">
        <f t="shared" si="10"/>
        <v>6298642.4666666659</v>
      </c>
      <c r="G71">
        <v>4634000</v>
      </c>
      <c r="H71">
        <v>6128533.0199999996</v>
      </c>
      <c r="I71">
        <v>30169318.840000007</v>
      </c>
      <c r="J71">
        <f t="shared" si="11"/>
        <v>13643950.620000003</v>
      </c>
      <c r="L71">
        <f t="shared" si="12"/>
        <v>7345308.153333337</v>
      </c>
      <c r="M71">
        <f t="shared" si="13"/>
        <v>7345308.153333337</v>
      </c>
      <c r="N71" s="8" t="s">
        <v>21</v>
      </c>
      <c r="O71">
        <f t="shared" si="14"/>
        <v>0</v>
      </c>
      <c r="P71">
        <f t="shared" si="15"/>
        <v>0.8</v>
      </c>
      <c r="Q71">
        <f t="shared" si="16"/>
        <v>0</v>
      </c>
      <c r="R71">
        <f t="shared" si="17"/>
        <v>0.8</v>
      </c>
      <c r="S71">
        <f t="shared" si="18"/>
        <v>5876246.5226666704</v>
      </c>
      <c r="T71">
        <f t="shared" si="19"/>
        <v>2.6321663175261092E-2</v>
      </c>
    </row>
    <row r="72" spans="1:20" x14ac:dyDescent="0.25">
      <c r="A72" t="s">
        <v>81</v>
      </c>
      <c r="B72">
        <v>4906360.07</v>
      </c>
      <c r="C72">
        <v>7198116.5099999998</v>
      </c>
      <c r="D72">
        <v>7441318.1300000008</v>
      </c>
      <c r="E72">
        <f t="shared" si="10"/>
        <v>6515264.9033333333</v>
      </c>
      <c r="G72">
        <v>63279951.140000015</v>
      </c>
      <c r="H72">
        <v>52157662.57</v>
      </c>
      <c r="I72">
        <v>26355173.029999979</v>
      </c>
      <c r="J72">
        <f t="shared" si="11"/>
        <v>47264262.246666662</v>
      </c>
      <c r="L72">
        <f t="shared" si="12"/>
        <v>40748997.343333326</v>
      </c>
      <c r="M72">
        <f t="shared" si="13"/>
        <v>40748997.343333326</v>
      </c>
      <c r="N72" s="8" t="s">
        <v>10</v>
      </c>
      <c r="O72">
        <f t="shared" si="14"/>
        <v>1</v>
      </c>
      <c r="P72">
        <f t="shared" si="15"/>
        <v>0</v>
      </c>
      <c r="Q72">
        <f t="shared" si="16"/>
        <v>0</v>
      </c>
      <c r="R72">
        <f t="shared" si="17"/>
        <v>1</v>
      </c>
      <c r="S72">
        <f t="shared" si="18"/>
        <v>40748997.343333326</v>
      </c>
      <c r="T72">
        <f t="shared" si="19"/>
        <v>0.1825283161051055</v>
      </c>
    </row>
    <row r="73" spans="1:20" x14ac:dyDescent="0.25">
      <c r="A73" t="s">
        <v>82</v>
      </c>
      <c r="B73">
        <v>2359930.1299999994</v>
      </c>
      <c r="C73">
        <v>4664998.67</v>
      </c>
      <c r="D73">
        <v>4569866.7899999982</v>
      </c>
      <c r="E73">
        <f t="shared" si="10"/>
        <v>3864931.8633333319</v>
      </c>
      <c r="G73">
        <v>20886909.799999997</v>
      </c>
      <c r="H73">
        <v>33002230.720000014</v>
      </c>
      <c r="I73">
        <v>33983196.449999996</v>
      </c>
      <c r="J73">
        <f t="shared" si="11"/>
        <v>29290778.989999998</v>
      </c>
      <c r="L73">
        <f t="shared" si="12"/>
        <v>25425847.126666665</v>
      </c>
      <c r="M73">
        <f t="shared" si="13"/>
        <v>25425847.126666665</v>
      </c>
      <c r="N73" s="8" t="s">
        <v>21</v>
      </c>
      <c r="O73">
        <f t="shared" si="14"/>
        <v>0</v>
      </c>
      <c r="P73">
        <f t="shared" si="15"/>
        <v>0.8</v>
      </c>
      <c r="Q73">
        <f t="shared" si="16"/>
        <v>0</v>
      </c>
      <c r="R73">
        <f t="shared" si="17"/>
        <v>0.8</v>
      </c>
      <c r="S73">
        <f t="shared" si="18"/>
        <v>20340677.701333333</v>
      </c>
      <c r="T73">
        <f t="shared" si="19"/>
        <v>9.1112662674348213E-2</v>
      </c>
    </row>
    <row r="74" spans="1:20" x14ac:dyDescent="0.25">
      <c r="A74" t="s">
        <v>83</v>
      </c>
      <c r="B74">
        <v>36924114.950000018</v>
      </c>
      <c r="C74">
        <v>24671825.500000004</v>
      </c>
      <c r="D74">
        <v>24235842.170000006</v>
      </c>
      <c r="E74">
        <f t="shared" si="10"/>
        <v>28610594.206666674</v>
      </c>
      <c r="G74">
        <v>60413273.649999999</v>
      </c>
      <c r="H74">
        <v>30841241.280000009</v>
      </c>
      <c r="I74">
        <v>33831248.730000004</v>
      </c>
      <c r="J74">
        <f t="shared" si="11"/>
        <v>41695254.553333335</v>
      </c>
      <c r="L74">
        <f t="shared" si="12"/>
        <v>13084660.34666666</v>
      </c>
      <c r="M74">
        <f t="shared" si="13"/>
        <v>13084660.34666666</v>
      </c>
      <c r="N74" s="8" t="s">
        <v>10</v>
      </c>
      <c r="O74">
        <f t="shared" si="14"/>
        <v>1</v>
      </c>
      <c r="P74">
        <f t="shared" si="15"/>
        <v>0</v>
      </c>
      <c r="Q74">
        <f t="shared" si="16"/>
        <v>0</v>
      </c>
      <c r="R74">
        <f t="shared" si="17"/>
        <v>1</v>
      </c>
      <c r="S74">
        <f t="shared" si="18"/>
        <v>13084660.34666666</v>
      </c>
      <c r="T74">
        <f t="shared" si="19"/>
        <v>5.8610546899138583E-2</v>
      </c>
    </row>
    <row r="75" spans="1:20" x14ac:dyDescent="0.25">
      <c r="A75" t="s">
        <v>84</v>
      </c>
      <c r="B75">
        <v>19250219.529999994</v>
      </c>
      <c r="C75">
        <v>13531105.430000005</v>
      </c>
      <c r="D75">
        <v>15649955.060000002</v>
      </c>
      <c r="E75">
        <f t="shared" si="10"/>
        <v>16143760.006666668</v>
      </c>
      <c r="G75">
        <v>26053703.600000005</v>
      </c>
      <c r="H75">
        <v>27235334.16</v>
      </c>
      <c r="I75">
        <v>28371544.300000004</v>
      </c>
      <c r="J75">
        <f t="shared" si="11"/>
        <v>27220194.02</v>
      </c>
      <c r="L75">
        <f t="shared" si="12"/>
        <v>11076434.013333332</v>
      </c>
      <c r="M75">
        <f t="shared" si="13"/>
        <v>11076434.013333332</v>
      </c>
      <c r="N75" s="8" t="s">
        <v>21</v>
      </c>
      <c r="O75">
        <f t="shared" si="14"/>
        <v>0</v>
      </c>
      <c r="P75">
        <f t="shared" si="15"/>
        <v>0.8</v>
      </c>
      <c r="Q75">
        <f t="shared" si="16"/>
        <v>0</v>
      </c>
      <c r="R75">
        <f t="shared" si="17"/>
        <v>0.8</v>
      </c>
      <c r="S75">
        <f t="shared" si="18"/>
        <v>8861147.2106666658</v>
      </c>
      <c r="T75">
        <f t="shared" si="19"/>
        <v>3.9692026419566685E-2</v>
      </c>
    </row>
    <row r="76" spans="1:20" x14ac:dyDescent="0.25">
      <c r="A76" t="s">
        <v>85</v>
      </c>
      <c r="B76">
        <v>31294731.529999994</v>
      </c>
      <c r="C76">
        <v>31276398.199999988</v>
      </c>
      <c r="D76">
        <v>53280833.000000037</v>
      </c>
      <c r="E76">
        <f t="shared" si="10"/>
        <v>38617320.910000004</v>
      </c>
      <c r="G76">
        <v>52316601.500000007</v>
      </c>
      <c r="H76">
        <v>58387547.960000038</v>
      </c>
      <c r="I76">
        <v>98322951.219999969</v>
      </c>
      <c r="J76">
        <f t="shared" si="11"/>
        <v>69675700.226666674</v>
      </c>
      <c r="L76">
        <f t="shared" si="12"/>
        <v>31058379.31666667</v>
      </c>
      <c r="M76">
        <f t="shared" si="13"/>
        <v>31058379.31666667</v>
      </c>
      <c r="N76" s="8" t="s">
        <v>10</v>
      </c>
      <c r="O76">
        <f t="shared" si="14"/>
        <v>1</v>
      </c>
      <c r="P76">
        <f t="shared" si="15"/>
        <v>0</v>
      </c>
      <c r="Q76">
        <f t="shared" si="16"/>
        <v>0</v>
      </c>
      <c r="R76">
        <f t="shared" si="17"/>
        <v>1</v>
      </c>
      <c r="S76">
        <f t="shared" si="18"/>
        <v>31058379.31666667</v>
      </c>
      <c r="T76">
        <f t="shared" si="19"/>
        <v>0.13912081393954293</v>
      </c>
    </row>
    <row r="77" spans="1:20" x14ac:dyDescent="0.25">
      <c r="A77" t="s">
        <v>86</v>
      </c>
      <c r="B77">
        <v>12542781.059999999</v>
      </c>
      <c r="C77">
        <v>20874977.530000001</v>
      </c>
      <c r="D77">
        <v>30965433.430000003</v>
      </c>
      <c r="E77">
        <f t="shared" si="10"/>
        <v>21461064.006666668</v>
      </c>
      <c r="G77">
        <v>13434460.449999999</v>
      </c>
      <c r="H77">
        <v>18635523.930000003</v>
      </c>
      <c r="I77">
        <v>33530691.110000003</v>
      </c>
      <c r="J77">
        <f t="shared" si="11"/>
        <v>21866891.830000002</v>
      </c>
      <c r="L77">
        <f t="shared" si="12"/>
        <v>405827.82333333418</v>
      </c>
      <c r="M77">
        <f t="shared" si="13"/>
        <v>405827.82333333418</v>
      </c>
      <c r="N77" s="8" t="s">
        <v>21</v>
      </c>
      <c r="O77">
        <f t="shared" si="14"/>
        <v>0</v>
      </c>
      <c r="P77">
        <f t="shared" si="15"/>
        <v>0.8</v>
      </c>
      <c r="Q77">
        <f t="shared" si="16"/>
        <v>0</v>
      </c>
      <c r="R77">
        <f t="shared" si="17"/>
        <v>0.8</v>
      </c>
      <c r="S77">
        <f t="shared" si="18"/>
        <v>324662.25866666739</v>
      </c>
      <c r="T77">
        <f t="shared" si="19"/>
        <v>1.4542702702107623E-3</v>
      </c>
    </row>
    <row r="78" spans="1:20" x14ac:dyDescent="0.25">
      <c r="A78" t="s">
        <v>87</v>
      </c>
      <c r="B78">
        <v>0</v>
      </c>
      <c r="C78">
        <v>64771</v>
      </c>
      <c r="D78">
        <v>104510.23000000001</v>
      </c>
      <c r="E78">
        <f t="shared" si="10"/>
        <v>56427.076666666668</v>
      </c>
      <c r="G78">
        <v>0</v>
      </c>
      <c r="H78">
        <v>14763632.42</v>
      </c>
      <c r="I78">
        <v>33027326.099999998</v>
      </c>
      <c r="J78">
        <f t="shared" si="11"/>
        <v>15930319.506666666</v>
      </c>
      <c r="L78">
        <f t="shared" si="12"/>
        <v>15873892.43</v>
      </c>
      <c r="M78">
        <f t="shared" si="13"/>
        <v>15873892.43</v>
      </c>
      <c r="N78" s="8" t="s">
        <v>88</v>
      </c>
      <c r="O78">
        <f t="shared" si="14"/>
        <v>0</v>
      </c>
      <c r="P78">
        <f t="shared" si="15"/>
        <v>0</v>
      </c>
      <c r="Q78">
        <f t="shared" si="16"/>
        <v>0.5</v>
      </c>
      <c r="R78">
        <f t="shared" si="17"/>
        <v>0.5</v>
      </c>
      <c r="S78">
        <f t="shared" si="18"/>
        <v>7936946.2149999999</v>
      </c>
      <c r="T78">
        <f t="shared" si="19"/>
        <v>3.5552222682547936E-2</v>
      </c>
    </row>
    <row r="79" spans="1:20" x14ac:dyDescent="0.25">
      <c r="A79" t="s">
        <v>89</v>
      </c>
      <c r="B79">
        <v>6091712.6200000001</v>
      </c>
      <c r="C79">
        <v>18683304.260000002</v>
      </c>
      <c r="D79">
        <v>29872664.109999999</v>
      </c>
      <c r="E79">
        <f t="shared" si="10"/>
        <v>18215893.663333334</v>
      </c>
      <c r="G79">
        <v>7530474.0999999996</v>
      </c>
      <c r="H79">
        <v>18456635.249999996</v>
      </c>
      <c r="I79">
        <v>28443150.100000001</v>
      </c>
      <c r="J79">
        <f t="shared" si="11"/>
        <v>18143419.816666666</v>
      </c>
      <c r="L79">
        <f t="shared" si="12"/>
        <v>-72473.84666666761</v>
      </c>
      <c r="M79">
        <f t="shared" si="13"/>
        <v>0</v>
      </c>
      <c r="N79" s="8" t="s">
        <v>21</v>
      </c>
      <c r="O79">
        <f t="shared" si="14"/>
        <v>0</v>
      </c>
      <c r="P79">
        <f t="shared" si="15"/>
        <v>0.8</v>
      </c>
      <c r="Q79">
        <f t="shared" si="16"/>
        <v>0</v>
      </c>
      <c r="R79">
        <f t="shared" si="17"/>
        <v>0.8</v>
      </c>
      <c r="S79">
        <f t="shared" si="18"/>
        <v>0</v>
      </c>
      <c r="T79">
        <f t="shared" si="19"/>
        <v>0</v>
      </c>
    </row>
    <row r="80" spans="1:20" x14ac:dyDescent="0.25">
      <c r="A80" t="s">
        <v>90</v>
      </c>
      <c r="B80">
        <v>1793875.08</v>
      </c>
      <c r="C80">
        <v>7499918.879999998</v>
      </c>
      <c r="D80">
        <v>33488996.00999999</v>
      </c>
      <c r="E80">
        <f t="shared" si="10"/>
        <v>14260929.989999995</v>
      </c>
      <c r="G80">
        <v>3561578.84</v>
      </c>
      <c r="H80">
        <v>10977044.060000001</v>
      </c>
      <c r="I80">
        <v>38027151.800000012</v>
      </c>
      <c r="J80">
        <f t="shared" si="11"/>
        <v>17521924.900000002</v>
      </c>
      <c r="L80">
        <f t="shared" si="12"/>
        <v>3260994.9100000076</v>
      </c>
      <c r="M80">
        <f t="shared" si="13"/>
        <v>3260994.9100000076</v>
      </c>
      <c r="N80" s="8" t="s">
        <v>21</v>
      </c>
      <c r="O80">
        <f t="shared" si="14"/>
        <v>0</v>
      </c>
      <c r="P80">
        <f t="shared" si="15"/>
        <v>0.8</v>
      </c>
      <c r="Q80">
        <f t="shared" si="16"/>
        <v>0</v>
      </c>
      <c r="R80">
        <f t="shared" si="17"/>
        <v>0.8</v>
      </c>
      <c r="S80">
        <f t="shared" si="18"/>
        <v>2608795.9280000064</v>
      </c>
      <c r="T80">
        <f t="shared" si="19"/>
        <v>1.1685664895938886E-2</v>
      </c>
    </row>
    <row r="81" spans="1:20" x14ac:dyDescent="0.25">
      <c r="A81" t="s">
        <v>91</v>
      </c>
      <c r="B81">
        <v>4158841.03</v>
      </c>
      <c r="C81">
        <v>4014237.23</v>
      </c>
      <c r="D81">
        <v>3197451.6099999985</v>
      </c>
      <c r="E81">
        <f t="shared" si="10"/>
        <v>3790176.6233333326</v>
      </c>
      <c r="G81">
        <v>30389189.719999999</v>
      </c>
      <c r="H81">
        <v>52019809.680000007</v>
      </c>
      <c r="I81">
        <v>24406223.399999999</v>
      </c>
      <c r="J81">
        <f t="shared" si="11"/>
        <v>35605074.266666673</v>
      </c>
      <c r="L81">
        <f t="shared" si="12"/>
        <v>31814897.643333342</v>
      </c>
      <c r="M81">
        <f t="shared" si="13"/>
        <v>31814897.643333342</v>
      </c>
      <c r="N81" s="8" t="s">
        <v>21</v>
      </c>
      <c r="O81">
        <f t="shared" si="14"/>
        <v>0</v>
      </c>
      <c r="P81">
        <f t="shared" si="15"/>
        <v>0.8</v>
      </c>
      <c r="Q81">
        <f t="shared" si="16"/>
        <v>0</v>
      </c>
      <c r="R81">
        <f t="shared" si="17"/>
        <v>0.8</v>
      </c>
      <c r="S81">
        <f t="shared" si="18"/>
        <v>25451918.114666674</v>
      </c>
      <c r="T81">
        <f t="shared" si="19"/>
        <v>0.11400760897188532</v>
      </c>
    </row>
    <row r="82" spans="1:20" x14ac:dyDescent="0.25">
      <c r="A82" t="s">
        <v>92</v>
      </c>
      <c r="B82">
        <v>2721328.83</v>
      </c>
      <c r="C82">
        <v>9781699.3699999973</v>
      </c>
      <c r="D82">
        <v>12581917.440000003</v>
      </c>
      <c r="E82">
        <f t="shared" si="10"/>
        <v>8361648.5466666669</v>
      </c>
      <c r="G82">
        <v>9462103.1099999994</v>
      </c>
      <c r="H82">
        <v>14120909.749999998</v>
      </c>
      <c r="I82">
        <v>26811203.630000003</v>
      </c>
      <c r="J82">
        <f t="shared" si="11"/>
        <v>16798072.163333334</v>
      </c>
      <c r="L82">
        <f t="shared" si="12"/>
        <v>8436423.6166666672</v>
      </c>
      <c r="M82">
        <f t="shared" si="13"/>
        <v>8436423.6166666672</v>
      </c>
      <c r="N82" s="8" t="s">
        <v>21</v>
      </c>
      <c r="O82">
        <f t="shared" si="14"/>
        <v>0</v>
      </c>
      <c r="P82">
        <f t="shared" si="15"/>
        <v>0.8</v>
      </c>
      <c r="Q82">
        <f t="shared" si="16"/>
        <v>0</v>
      </c>
      <c r="R82">
        <f t="shared" si="17"/>
        <v>0.8</v>
      </c>
      <c r="S82">
        <f t="shared" si="18"/>
        <v>6749138.8933333345</v>
      </c>
      <c r="T82">
        <f t="shared" si="19"/>
        <v>3.0231638510760883E-2</v>
      </c>
    </row>
    <row r="83" spans="1:20" x14ac:dyDescent="0.25">
      <c r="A83" t="s">
        <v>93</v>
      </c>
      <c r="B83">
        <v>23685895.020000011</v>
      </c>
      <c r="C83">
        <v>25511767.919999979</v>
      </c>
      <c r="D83">
        <v>10257260.250000011</v>
      </c>
      <c r="E83">
        <f t="shared" si="10"/>
        <v>19818307.73</v>
      </c>
      <c r="G83">
        <v>33435343.059999995</v>
      </c>
      <c r="H83">
        <v>32187515.410000008</v>
      </c>
      <c r="I83">
        <v>25682738.710000001</v>
      </c>
      <c r="J83">
        <f t="shared" si="11"/>
        <v>30435199.060000002</v>
      </c>
      <c r="L83">
        <f t="shared" si="12"/>
        <v>10616891.330000002</v>
      </c>
      <c r="M83">
        <f t="shared" si="13"/>
        <v>10616891.330000002</v>
      </c>
      <c r="N83" s="8" t="s">
        <v>10</v>
      </c>
      <c r="O83">
        <f t="shared" si="14"/>
        <v>1</v>
      </c>
      <c r="P83">
        <f t="shared" si="15"/>
        <v>0</v>
      </c>
      <c r="Q83">
        <f t="shared" si="16"/>
        <v>0</v>
      </c>
      <c r="R83">
        <f t="shared" si="17"/>
        <v>1</v>
      </c>
      <c r="S83">
        <f t="shared" si="18"/>
        <v>10616891.330000002</v>
      </c>
      <c r="T83">
        <f t="shared" si="19"/>
        <v>4.7556588458067629E-2</v>
      </c>
    </row>
    <row r="84" spans="1:20" x14ac:dyDescent="0.25">
      <c r="A84" t="s">
        <v>94</v>
      </c>
      <c r="B84">
        <v>2295580</v>
      </c>
      <c r="C84">
        <v>11992759.25</v>
      </c>
      <c r="D84">
        <v>13191771.25</v>
      </c>
      <c r="E84">
        <f t="shared" si="10"/>
        <v>9160036.833333334</v>
      </c>
      <c r="G84">
        <v>32669822.5</v>
      </c>
      <c r="H84">
        <v>28283618.699999999</v>
      </c>
      <c r="I84">
        <v>25041566</v>
      </c>
      <c r="J84">
        <f t="shared" si="11"/>
        <v>28665002.400000002</v>
      </c>
      <c r="L84">
        <f t="shared" si="12"/>
        <v>19504965.56666667</v>
      </c>
      <c r="M84">
        <f t="shared" si="13"/>
        <v>19504965.56666667</v>
      </c>
      <c r="N84" s="8" t="s">
        <v>21</v>
      </c>
      <c r="O84">
        <f t="shared" si="14"/>
        <v>0</v>
      </c>
      <c r="P84">
        <f t="shared" si="15"/>
        <v>0.8</v>
      </c>
      <c r="Q84">
        <f t="shared" si="16"/>
        <v>0</v>
      </c>
      <c r="R84">
        <f t="shared" si="17"/>
        <v>0.8</v>
      </c>
      <c r="S84">
        <f t="shared" si="18"/>
        <v>15603972.453333337</v>
      </c>
      <c r="T84">
        <f t="shared" si="19"/>
        <v>6.9895383988468993E-2</v>
      </c>
    </row>
    <row r="85" spans="1:20" x14ac:dyDescent="0.25">
      <c r="A85" t="s">
        <v>95</v>
      </c>
      <c r="B85">
        <v>14944792.430000003</v>
      </c>
      <c r="C85">
        <v>21555714.430000007</v>
      </c>
      <c r="D85">
        <v>35421130.440000013</v>
      </c>
      <c r="E85">
        <f t="shared" si="10"/>
        <v>23973879.100000009</v>
      </c>
      <c r="G85">
        <v>16034547.49</v>
      </c>
      <c r="H85">
        <v>47992149.07</v>
      </c>
      <c r="I85">
        <v>31849140.319999997</v>
      </c>
      <c r="J85">
        <f t="shared" si="11"/>
        <v>31958612.293333333</v>
      </c>
      <c r="L85">
        <f t="shared" si="12"/>
        <v>7984733.193333324</v>
      </c>
      <c r="M85">
        <f t="shared" si="13"/>
        <v>7984733.193333324</v>
      </c>
      <c r="N85" s="8" t="s">
        <v>10</v>
      </c>
      <c r="O85">
        <f t="shared" si="14"/>
        <v>1</v>
      </c>
      <c r="P85">
        <f t="shared" si="15"/>
        <v>0</v>
      </c>
      <c r="Q85">
        <f t="shared" si="16"/>
        <v>0</v>
      </c>
      <c r="R85">
        <f t="shared" si="17"/>
        <v>1</v>
      </c>
      <c r="S85">
        <f t="shared" si="18"/>
        <v>7984733.193333324</v>
      </c>
      <c r="T85">
        <f t="shared" si="19"/>
        <v>3.5766276457011165E-2</v>
      </c>
    </row>
    <row r="86" spans="1:20" x14ac:dyDescent="0.25">
      <c r="A86" t="s">
        <v>96</v>
      </c>
      <c r="B86">
        <v>23510799.689999938</v>
      </c>
      <c r="C86">
        <v>34550898.480000004</v>
      </c>
      <c r="D86">
        <v>18747238.589999985</v>
      </c>
      <c r="E86">
        <f t="shared" si="10"/>
        <v>25602978.919999976</v>
      </c>
      <c r="G86">
        <v>53381367.790000014</v>
      </c>
      <c r="H86">
        <v>43002244.760000005</v>
      </c>
      <c r="I86">
        <v>32881884.620000001</v>
      </c>
      <c r="J86">
        <f t="shared" si="11"/>
        <v>43088499.056666672</v>
      </c>
      <c r="L86">
        <f t="shared" si="12"/>
        <v>17485520.136666697</v>
      </c>
      <c r="M86">
        <f t="shared" si="13"/>
        <v>17485520.136666697</v>
      </c>
      <c r="N86" s="8" t="s">
        <v>10</v>
      </c>
      <c r="O86">
        <f t="shared" si="14"/>
        <v>1</v>
      </c>
      <c r="P86">
        <f t="shared" si="15"/>
        <v>0</v>
      </c>
      <c r="Q86">
        <f t="shared" si="16"/>
        <v>0</v>
      </c>
      <c r="R86">
        <f t="shared" si="17"/>
        <v>1</v>
      </c>
      <c r="S86">
        <f t="shared" si="18"/>
        <v>17485520.136666697</v>
      </c>
      <c r="T86">
        <f t="shared" si="19"/>
        <v>7.8323462044394151E-2</v>
      </c>
    </row>
    <row r="87" spans="1:20" x14ac:dyDescent="0.25">
      <c r="A87" t="s">
        <v>97</v>
      </c>
      <c r="B87">
        <v>29507371.890000038</v>
      </c>
      <c r="C87">
        <v>33578099.13000004</v>
      </c>
      <c r="D87">
        <v>24737135.100000005</v>
      </c>
      <c r="E87">
        <f t="shared" si="10"/>
        <v>29274202.040000025</v>
      </c>
      <c r="G87">
        <v>29571000.389999948</v>
      </c>
      <c r="H87">
        <v>29824360.079999991</v>
      </c>
      <c r="I87">
        <v>28121849.139999948</v>
      </c>
      <c r="J87">
        <f t="shared" si="11"/>
        <v>29172403.2033333</v>
      </c>
      <c r="L87">
        <f t="shared" si="12"/>
        <v>-101798.83666672558</v>
      </c>
      <c r="M87">
        <f t="shared" si="13"/>
        <v>0</v>
      </c>
      <c r="N87" s="8" t="s">
        <v>10</v>
      </c>
      <c r="O87">
        <f t="shared" si="14"/>
        <v>1</v>
      </c>
      <c r="P87">
        <f t="shared" si="15"/>
        <v>0</v>
      </c>
      <c r="Q87">
        <f t="shared" si="16"/>
        <v>0</v>
      </c>
      <c r="R87">
        <f t="shared" si="17"/>
        <v>1</v>
      </c>
      <c r="S87">
        <f t="shared" si="18"/>
        <v>0</v>
      </c>
      <c r="T87">
        <f t="shared" si="19"/>
        <v>0</v>
      </c>
    </row>
    <row r="88" spans="1:20" x14ac:dyDescent="0.25">
      <c r="A88" t="s">
        <v>98</v>
      </c>
      <c r="B88">
        <v>6134327.709999999</v>
      </c>
      <c r="C88">
        <v>15147619.820000006</v>
      </c>
      <c r="D88">
        <v>22534621.410000004</v>
      </c>
      <c r="E88">
        <f t="shared" si="10"/>
        <v>14605522.980000004</v>
      </c>
      <c r="G88">
        <v>10876701</v>
      </c>
      <c r="H88">
        <v>22381704.800000001</v>
      </c>
      <c r="I88">
        <v>30741083.110000003</v>
      </c>
      <c r="J88">
        <f t="shared" si="11"/>
        <v>21333162.970000003</v>
      </c>
      <c r="L88">
        <f t="shared" si="12"/>
        <v>6727639.9899999984</v>
      </c>
      <c r="M88">
        <f t="shared" si="13"/>
        <v>6727639.9899999984</v>
      </c>
      <c r="N88" s="8" t="s">
        <v>21</v>
      </c>
      <c r="O88">
        <f t="shared" si="14"/>
        <v>0</v>
      </c>
      <c r="P88">
        <f t="shared" si="15"/>
        <v>0.8</v>
      </c>
      <c r="Q88">
        <f t="shared" si="16"/>
        <v>0</v>
      </c>
      <c r="R88">
        <f t="shared" si="17"/>
        <v>0.8</v>
      </c>
      <c r="S88">
        <f t="shared" si="18"/>
        <v>5382111.9919999987</v>
      </c>
      <c r="T88">
        <f t="shared" si="19"/>
        <v>2.4108270216115557E-2</v>
      </c>
    </row>
    <row r="89" spans="1:20" x14ac:dyDescent="0.25">
      <c r="A89" t="s">
        <v>99</v>
      </c>
      <c r="B89">
        <v>291344.64000000001</v>
      </c>
      <c r="C89">
        <v>2909600.4</v>
      </c>
      <c r="D89">
        <v>1667017.0100000002</v>
      </c>
      <c r="E89">
        <f t="shared" si="10"/>
        <v>1622654.0166666668</v>
      </c>
      <c r="G89">
        <v>2447980.0399999996</v>
      </c>
      <c r="H89">
        <v>23373279.530000001</v>
      </c>
      <c r="I89">
        <v>25720877.309999999</v>
      </c>
      <c r="J89">
        <f t="shared" si="11"/>
        <v>17180712.293333333</v>
      </c>
      <c r="L89">
        <f t="shared" si="12"/>
        <v>15558058.276666665</v>
      </c>
      <c r="M89">
        <f t="shared" si="13"/>
        <v>15558058.276666665</v>
      </c>
      <c r="N89" s="8" t="s">
        <v>21</v>
      </c>
      <c r="O89">
        <f t="shared" si="14"/>
        <v>0</v>
      </c>
      <c r="P89">
        <f t="shared" si="15"/>
        <v>0.8</v>
      </c>
      <c r="Q89">
        <f t="shared" si="16"/>
        <v>0</v>
      </c>
      <c r="R89">
        <f t="shared" si="17"/>
        <v>0.8</v>
      </c>
      <c r="S89">
        <f t="shared" si="18"/>
        <v>12446446.621333333</v>
      </c>
      <c r="T89">
        <f t="shared" si="19"/>
        <v>5.575177529259457E-2</v>
      </c>
    </row>
    <row r="90" spans="1:20" x14ac:dyDescent="0.25">
      <c r="A90" t="s">
        <v>100</v>
      </c>
      <c r="B90">
        <v>1713151.9</v>
      </c>
      <c r="C90">
        <v>867015.24</v>
      </c>
      <c r="D90">
        <v>19997978.649999999</v>
      </c>
      <c r="E90">
        <f t="shared" si="10"/>
        <v>7526048.5966666667</v>
      </c>
      <c r="G90">
        <v>9123717.8499999978</v>
      </c>
      <c r="H90">
        <v>13137253.499999998</v>
      </c>
      <c r="I90">
        <v>29754229.560000002</v>
      </c>
      <c r="J90">
        <f t="shared" si="11"/>
        <v>17338400.303333331</v>
      </c>
      <c r="L90">
        <f t="shared" si="12"/>
        <v>9812351.7066666633</v>
      </c>
      <c r="M90">
        <f t="shared" si="13"/>
        <v>9812351.7066666633</v>
      </c>
      <c r="N90" s="8" t="s">
        <v>21</v>
      </c>
      <c r="O90">
        <f t="shared" si="14"/>
        <v>0</v>
      </c>
      <c r="P90">
        <f t="shared" si="15"/>
        <v>0.8</v>
      </c>
      <c r="Q90">
        <f t="shared" si="16"/>
        <v>0</v>
      </c>
      <c r="R90">
        <f t="shared" si="17"/>
        <v>0.8</v>
      </c>
      <c r="S90">
        <f t="shared" si="18"/>
        <v>7849881.3653333308</v>
      </c>
      <c r="T90">
        <f t="shared" si="19"/>
        <v>3.5162230254815199E-2</v>
      </c>
    </row>
    <row r="91" spans="1:20" x14ac:dyDescent="0.25">
      <c r="A91" t="s">
        <v>101</v>
      </c>
      <c r="B91">
        <v>19491.699999999997</v>
      </c>
      <c r="C91">
        <v>55433.189999999995</v>
      </c>
      <c r="D91">
        <v>82051.86</v>
      </c>
      <c r="E91">
        <f t="shared" si="10"/>
        <v>52325.583333333336</v>
      </c>
      <c r="G91">
        <v>21325963.689999994</v>
      </c>
      <c r="H91">
        <v>22918252.170000006</v>
      </c>
      <c r="I91">
        <v>31517979.460000023</v>
      </c>
      <c r="J91">
        <f t="shared" si="11"/>
        <v>25254065.106666673</v>
      </c>
      <c r="L91">
        <f t="shared" si="12"/>
        <v>25201739.523333341</v>
      </c>
      <c r="M91">
        <f t="shared" si="13"/>
        <v>25201739.523333341</v>
      </c>
      <c r="N91" s="8" t="s">
        <v>21</v>
      </c>
      <c r="O91">
        <f t="shared" si="14"/>
        <v>0</v>
      </c>
      <c r="P91">
        <f t="shared" si="15"/>
        <v>0.8</v>
      </c>
      <c r="Q91">
        <f t="shared" si="16"/>
        <v>0</v>
      </c>
      <c r="R91">
        <f t="shared" si="17"/>
        <v>0.8</v>
      </c>
      <c r="S91">
        <f t="shared" si="18"/>
        <v>20161391.618666675</v>
      </c>
      <c r="T91">
        <f t="shared" si="19"/>
        <v>9.0309580662427752E-2</v>
      </c>
    </row>
    <row r="92" spans="1:20" x14ac:dyDescent="0.25">
      <c r="A92" t="s">
        <v>102</v>
      </c>
      <c r="B92">
        <v>14413247.780000001</v>
      </c>
      <c r="C92">
        <v>16147180.360000003</v>
      </c>
      <c r="D92">
        <v>17790870.979999986</v>
      </c>
      <c r="E92">
        <f t="shared" si="10"/>
        <v>16117099.706666663</v>
      </c>
      <c r="G92">
        <v>21200157.579999994</v>
      </c>
      <c r="H92">
        <v>19274715.269999996</v>
      </c>
      <c r="I92">
        <v>21293759.009999994</v>
      </c>
      <c r="J92">
        <f t="shared" si="11"/>
        <v>20589543.953333329</v>
      </c>
      <c r="L92">
        <f t="shared" si="12"/>
        <v>4472444.2466666661</v>
      </c>
      <c r="M92">
        <f t="shared" si="13"/>
        <v>4472444.2466666661</v>
      </c>
      <c r="N92" s="8" t="s">
        <v>21</v>
      </c>
      <c r="O92">
        <f t="shared" si="14"/>
        <v>0</v>
      </c>
      <c r="P92">
        <f t="shared" si="15"/>
        <v>0.8</v>
      </c>
      <c r="Q92">
        <f t="shared" si="16"/>
        <v>0</v>
      </c>
      <c r="R92">
        <f t="shared" si="17"/>
        <v>0.8</v>
      </c>
      <c r="S92">
        <f t="shared" si="18"/>
        <v>3577955.3973333333</v>
      </c>
      <c r="T92">
        <f t="shared" si="19"/>
        <v>1.602685259398837E-2</v>
      </c>
    </row>
    <row r="93" spans="1:20" x14ac:dyDescent="0.25">
      <c r="A93" t="s">
        <v>103</v>
      </c>
      <c r="B93">
        <v>9334115.75</v>
      </c>
      <c r="C93">
        <v>11634159.859999998</v>
      </c>
      <c r="D93">
        <v>16666543.130000003</v>
      </c>
      <c r="E93">
        <f t="shared" si="10"/>
        <v>12544939.58</v>
      </c>
      <c r="G93">
        <v>21779968.590000004</v>
      </c>
      <c r="H93">
        <v>19333497.729999997</v>
      </c>
      <c r="I93">
        <v>26639308.890000004</v>
      </c>
      <c r="J93">
        <f t="shared" si="11"/>
        <v>22584258.403333336</v>
      </c>
      <c r="L93">
        <f t="shared" si="12"/>
        <v>10039318.823333336</v>
      </c>
      <c r="M93">
        <f t="shared" si="13"/>
        <v>10039318.823333336</v>
      </c>
      <c r="N93" s="8" t="s">
        <v>21</v>
      </c>
      <c r="O93">
        <f t="shared" si="14"/>
        <v>0</v>
      </c>
      <c r="P93">
        <f t="shared" si="15"/>
        <v>0.8</v>
      </c>
      <c r="Q93">
        <f t="shared" si="16"/>
        <v>0</v>
      </c>
      <c r="R93">
        <f t="shared" si="17"/>
        <v>0.8</v>
      </c>
      <c r="S93">
        <f t="shared" si="18"/>
        <v>8031455.0586666688</v>
      </c>
      <c r="T93">
        <f t="shared" si="19"/>
        <v>3.5975559235989288E-2</v>
      </c>
    </row>
    <row r="94" spans="1:20" x14ac:dyDescent="0.25">
      <c r="A94" t="s">
        <v>104</v>
      </c>
      <c r="B94">
        <v>3982</v>
      </c>
      <c r="C94">
        <v>115844.21</v>
      </c>
      <c r="D94">
        <v>104171</v>
      </c>
      <c r="E94">
        <f t="shared" si="10"/>
        <v>74665.736666666679</v>
      </c>
      <c r="G94">
        <v>943458</v>
      </c>
      <c r="H94">
        <v>41308461.039999999</v>
      </c>
      <c r="I94">
        <v>26874184.520000003</v>
      </c>
      <c r="J94">
        <f t="shared" si="11"/>
        <v>23042034.52</v>
      </c>
      <c r="L94">
        <f t="shared" si="12"/>
        <v>22967368.783333331</v>
      </c>
      <c r="M94">
        <f t="shared" si="13"/>
        <v>22967368.783333331</v>
      </c>
      <c r="N94" s="8" t="s">
        <v>21</v>
      </c>
      <c r="O94">
        <f t="shared" si="14"/>
        <v>0</v>
      </c>
      <c r="P94">
        <f t="shared" si="15"/>
        <v>0.8</v>
      </c>
      <c r="Q94">
        <f t="shared" si="16"/>
        <v>0</v>
      </c>
      <c r="R94">
        <f t="shared" si="17"/>
        <v>0.8</v>
      </c>
      <c r="S94">
        <f t="shared" si="18"/>
        <v>18373895.026666667</v>
      </c>
      <c r="T94">
        <f t="shared" si="19"/>
        <v>8.2302788734950921E-2</v>
      </c>
    </row>
    <row r="95" spans="1:20" x14ac:dyDescent="0.25">
      <c r="A95" t="s">
        <v>105</v>
      </c>
      <c r="B95">
        <v>8772073.8900000006</v>
      </c>
      <c r="C95">
        <v>13165896.420000004</v>
      </c>
      <c r="D95">
        <v>11661604.579999996</v>
      </c>
      <c r="E95">
        <f t="shared" si="10"/>
        <v>11199858.296666667</v>
      </c>
      <c r="G95">
        <v>9391528.5100000072</v>
      </c>
      <c r="H95">
        <v>23122545.969999999</v>
      </c>
      <c r="I95">
        <v>26177632.330000002</v>
      </c>
      <c r="J95">
        <f t="shared" si="11"/>
        <v>19563902.27</v>
      </c>
      <c r="L95">
        <f t="shared" si="12"/>
        <v>8364043.9733333327</v>
      </c>
      <c r="M95">
        <f t="shared" si="13"/>
        <v>8364043.9733333327</v>
      </c>
      <c r="N95" s="8" t="s">
        <v>21</v>
      </c>
      <c r="O95">
        <f t="shared" si="14"/>
        <v>0</v>
      </c>
      <c r="P95">
        <f t="shared" si="15"/>
        <v>0.8</v>
      </c>
      <c r="Q95">
        <f t="shared" si="16"/>
        <v>0</v>
      </c>
      <c r="R95">
        <f t="shared" si="17"/>
        <v>0.8</v>
      </c>
      <c r="S95">
        <f t="shared" si="18"/>
        <v>6691235.1786666662</v>
      </c>
      <c r="T95">
        <f t="shared" si="19"/>
        <v>2.9972268508468874E-2</v>
      </c>
    </row>
    <row r="96" spans="1:20" x14ac:dyDescent="0.25">
      <c r="A96" t="s">
        <v>106</v>
      </c>
      <c r="B96">
        <v>13426462.5</v>
      </c>
      <c r="C96">
        <v>29810637.199999999</v>
      </c>
      <c r="D96">
        <v>17932131.25</v>
      </c>
      <c r="E96">
        <f t="shared" si="10"/>
        <v>20389743.650000002</v>
      </c>
      <c r="G96">
        <v>1443820</v>
      </c>
      <c r="H96">
        <v>1261632.5</v>
      </c>
      <c r="I96">
        <v>135605</v>
      </c>
      <c r="J96">
        <f t="shared" si="11"/>
        <v>947019.16666666663</v>
      </c>
      <c r="L96">
        <f t="shared" si="12"/>
        <v>-19442724.483333334</v>
      </c>
      <c r="M96">
        <f t="shared" si="13"/>
        <v>0</v>
      </c>
      <c r="N96" s="8" t="s">
        <v>75</v>
      </c>
      <c r="O96">
        <f t="shared" si="14"/>
        <v>0</v>
      </c>
      <c r="P96">
        <f t="shared" si="15"/>
        <v>0</v>
      </c>
      <c r="Q96">
        <f t="shared" si="16"/>
        <v>0</v>
      </c>
      <c r="R96">
        <f t="shared" si="17"/>
        <v>0</v>
      </c>
      <c r="S96">
        <f t="shared" si="18"/>
        <v>0</v>
      </c>
      <c r="T96">
        <f t="shared" si="19"/>
        <v>0</v>
      </c>
    </row>
    <row r="97" spans="1:20" x14ac:dyDescent="0.25">
      <c r="A97" t="s">
        <v>107</v>
      </c>
      <c r="B97">
        <v>1996027.5699999998</v>
      </c>
      <c r="C97">
        <v>1704787.98</v>
      </c>
      <c r="D97">
        <v>39497338.129999988</v>
      </c>
      <c r="E97">
        <f t="shared" si="10"/>
        <v>14399384.559999995</v>
      </c>
      <c r="G97">
        <v>3015051.98</v>
      </c>
      <c r="H97">
        <v>861292</v>
      </c>
      <c r="I97">
        <v>38777378.350000001</v>
      </c>
      <c r="J97">
        <f t="shared" si="11"/>
        <v>14217907.443333333</v>
      </c>
      <c r="L97">
        <f t="shared" si="12"/>
        <v>-181477.11666666158</v>
      </c>
      <c r="M97">
        <f t="shared" si="13"/>
        <v>0</v>
      </c>
      <c r="N97" s="8" t="s">
        <v>21</v>
      </c>
      <c r="O97">
        <f t="shared" si="14"/>
        <v>0</v>
      </c>
      <c r="P97">
        <f t="shared" si="15"/>
        <v>0.8</v>
      </c>
      <c r="Q97">
        <f t="shared" si="16"/>
        <v>0</v>
      </c>
      <c r="R97">
        <f t="shared" si="17"/>
        <v>0.8</v>
      </c>
      <c r="S97">
        <f t="shared" si="18"/>
        <v>0</v>
      </c>
      <c r="T97">
        <f t="shared" si="19"/>
        <v>0</v>
      </c>
    </row>
    <row r="98" spans="1:20" x14ac:dyDescent="0.25">
      <c r="A98" t="s">
        <v>108</v>
      </c>
      <c r="B98">
        <v>7450485.8400000073</v>
      </c>
      <c r="C98">
        <v>13880882.290000008</v>
      </c>
      <c r="D98">
        <v>18333518.970000006</v>
      </c>
      <c r="E98">
        <f t="shared" si="10"/>
        <v>13221629.033333341</v>
      </c>
      <c r="G98">
        <v>7575010.4000000004</v>
      </c>
      <c r="H98">
        <v>10347716.009999998</v>
      </c>
      <c r="I98">
        <v>22209215.430000003</v>
      </c>
      <c r="J98">
        <f t="shared" si="11"/>
        <v>13377313.946666667</v>
      </c>
      <c r="L98">
        <f t="shared" si="12"/>
        <v>155684.91333332658</v>
      </c>
      <c r="M98">
        <f t="shared" si="13"/>
        <v>155684.91333332658</v>
      </c>
      <c r="N98" s="8" t="s">
        <v>21</v>
      </c>
      <c r="O98">
        <f t="shared" si="14"/>
        <v>0</v>
      </c>
      <c r="P98">
        <f t="shared" si="15"/>
        <v>0.8</v>
      </c>
      <c r="Q98">
        <f t="shared" si="16"/>
        <v>0</v>
      </c>
      <c r="R98">
        <f t="shared" si="17"/>
        <v>0.8</v>
      </c>
      <c r="S98">
        <f t="shared" si="18"/>
        <v>124547.93066666127</v>
      </c>
      <c r="T98">
        <f t="shared" si="19"/>
        <v>5.5789161798064195E-4</v>
      </c>
    </row>
    <row r="99" spans="1:20" x14ac:dyDescent="0.25">
      <c r="A99" t="s">
        <v>109</v>
      </c>
      <c r="B99">
        <v>18781855.639999997</v>
      </c>
      <c r="C99">
        <v>19432983.699999992</v>
      </c>
      <c r="D99">
        <v>18606728.070000023</v>
      </c>
      <c r="E99">
        <f t="shared" si="10"/>
        <v>18940522.470000003</v>
      </c>
      <c r="G99">
        <v>25387626.840000004</v>
      </c>
      <c r="H99">
        <v>24844498.03000002</v>
      </c>
      <c r="I99">
        <v>31838444.139999997</v>
      </c>
      <c r="J99">
        <f t="shared" si="11"/>
        <v>27356856.336666673</v>
      </c>
      <c r="L99">
        <f t="shared" si="12"/>
        <v>8416333.8666666709</v>
      </c>
      <c r="M99">
        <f t="shared" si="13"/>
        <v>8416333.8666666709</v>
      </c>
      <c r="N99" s="8" t="s">
        <v>10</v>
      </c>
      <c r="O99">
        <f t="shared" si="14"/>
        <v>1</v>
      </c>
      <c r="P99">
        <f t="shared" si="15"/>
        <v>0</v>
      </c>
      <c r="Q99">
        <f t="shared" si="16"/>
        <v>0</v>
      </c>
      <c r="R99">
        <f t="shared" si="17"/>
        <v>1</v>
      </c>
      <c r="S99">
        <f t="shared" si="18"/>
        <v>8416333.8666666709</v>
      </c>
      <c r="T99">
        <f t="shared" si="19"/>
        <v>3.7699559464433534E-2</v>
      </c>
    </row>
    <row r="100" spans="1:20" x14ac:dyDescent="0.25">
      <c r="A100" t="s">
        <v>110</v>
      </c>
      <c r="B100">
        <v>8620350.5199999996</v>
      </c>
      <c r="C100">
        <v>18278709.940000009</v>
      </c>
      <c r="D100">
        <v>7154677.4900000021</v>
      </c>
      <c r="E100">
        <f t="shared" si="10"/>
        <v>11351245.983333336</v>
      </c>
      <c r="G100">
        <v>10859780.299999999</v>
      </c>
      <c r="H100">
        <v>20141134.109999999</v>
      </c>
      <c r="I100">
        <v>17729108.27</v>
      </c>
      <c r="J100">
        <f t="shared" si="11"/>
        <v>16243340.893333331</v>
      </c>
      <c r="L100">
        <f t="shared" si="12"/>
        <v>4892094.9099999946</v>
      </c>
      <c r="M100">
        <f t="shared" si="13"/>
        <v>4892094.9099999946</v>
      </c>
      <c r="N100" s="8" t="s">
        <v>21</v>
      </c>
      <c r="O100">
        <f t="shared" si="14"/>
        <v>0</v>
      </c>
      <c r="P100">
        <f t="shared" si="15"/>
        <v>0.8</v>
      </c>
      <c r="Q100">
        <f t="shared" si="16"/>
        <v>0</v>
      </c>
      <c r="R100">
        <f t="shared" si="17"/>
        <v>0.8</v>
      </c>
      <c r="S100">
        <f t="shared" si="18"/>
        <v>3913675.9279999956</v>
      </c>
      <c r="T100">
        <f t="shared" si="19"/>
        <v>1.753065654352343E-2</v>
      </c>
    </row>
    <row r="101" spans="1:20" x14ac:dyDescent="0.25">
      <c r="A101" t="s">
        <v>111</v>
      </c>
      <c r="B101">
        <v>14649045.199999997</v>
      </c>
      <c r="C101">
        <v>20103442.450000007</v>
      </c>
      <c r="D101">
        <v>21196168.310000036</v>
      </c>
      <c r="E101">
        <f t="shared" si="10"/>
        <v>18649551.986666679</v>
      </c>
      <c r="G101">
        <v>14610695.680000005</v>
      </c>
      <c r="H101">
        <v>21314690.199999969</v>
      </c>
      <c r="I101">
        <v>32851943.839999907</v>
      </c>
      <c r="J101">
        <f t="shared" si="11"/>
        <v>22925776.573333293</v>
      </c>
      <c r="L101">
        <f t="shared" si="12"/>
        <v>4276224.5866666138</v>
      </c>
      <c r="M101">
        <f t="shared" si="13"/>
        <v>4276224.5866666138</v>
      </c>
      <c r="N101" s="8" t="s">
        <v>21</v>
      </c>
      <c r="O101">
        <f t="shared" si="14"/>
        <v>0</v>
      </c>
      <c r="P101">
        <f t="shared" si="15"/>
        <v>0.8</v>
      </c>
      <c r="Q101">
        <f t="shared" si="16"/>
        <v>0</v>
      </c>
      <c r="R101">
        <f t="shared" si="17"/>
        <v>0.8</v>
      </c>
      <c r="S101">
        <f t="shared" si="18"/>
        <v>3420979.6693332912</v>
      </c>
      <c r="T101">
        <f t="shared" si="19"/>
        <v>1.5323706083172238E-2</v>
      </c>
    </row>
    <row r="102" spans="1:20" x14ac:dyDescent="0.25">
      <c r="A102" t="s">
        <v>112</v>
      </c>
      <c r="B102">
        <v>0</v>
      </c>
      <c r="C102">
        <v>9212546.5599999987</v>
      </c>
      <c r="D102">
        <v>34365793.439999983</v>
      </c>
      <c r="E102">
        <f t="shared" si="10"/>
        <v>14526113.333333328</v>
      </c>
      <c r="G102">
        <v>0</v>
      </c>
      <c r="H102">
        <v>5981106.8799999999</v>
      </c>
      <c r="I102">
        <v>29571073.889999993</v>
      </c>
      <c r="J102">
        <f t="shared" si="11"/>
        <v>11850726.923333332</v>
      </c>
      <c r="L102">
        <f t="shared" si="12"/>
        <v>-2675386.4099999964</v>
      </c>
      <c r="M102">
        <f t="shared" si="13"/>
        <v>0</v>
      </c>
      <c r="N102" s="8" t="s">
        <v>21</v>
      </c>
      <c r="O102">
        <f t="shared" si="14"/>
        <v>0</v>
      </c>
      <c r="P102">
        <f t="shared" si="15"/>
        <v>0.8</v>
      </c>
      <c r="Q102">
        <f t="shared" si="16"/>
        <v>0</v>
      </c>
      <c r="R102">
        <f t="shared" si="17"/>
        <v>0.8</v>
      </c>
      <c r="S102">
        <f t="shared" si="18"/>
        <v>0</v>
      </c>
      <c r="T102">
        <f t="shared" si="19"/>
        <v>0</v>
      </c>
    </row>
    <row r="103" spans="1:20" x14ac:dyDescent="0.25">
      <c r="A103" t="s">
        <v>113</v>
      </c>
      <c r="B103">
        <v>51711607.390000023</v>
      </c>
      <c r="C103">
        <v>29260017.449999996</v>
      </c>
      <c r="D103">
        <v>27947941.500000007</v>
      </c>
      <c r="E103">
        <f t="shared" si="10"/>
        <v>36306522.113333344</v>
      </c>
      <c r="G103">
        <v>48363249.540000007</v>
      </c>
      <c r="H103">
        <v>34077191.670000002</v>
      </c>
      <c r="I103">
        <v>23166441.360000003</v>
      </c>
      <c r="J103">
        <f t="shared" si="11"/>
        <v>35202294.190000005</v>
      </c>
      <c r="L103">
        <f t="shared" si="12"/>
        <v>-1104227.9233333394</v>
      </c>
      <c r="M103">
        <f t="shared" si="13"/>
        <v>0</v>
      </c>
      <c r="N103" s="8" t="s">
        <v>10</v>
      </c>
      <c r="O103">
        <f t="shared" si="14"/>
        <v>1</v>
      </c>
      <c r="P103">
        <f t="shared" si="15"/>
        <v>0</v>
      </c>
      <c r="Q103">
        <f t="shared" si="16"/>
        <v>0</v>
      </c>
      <c r="R103">
        <f t="shared" si="17"/>
        <v>1</v>
      </c>
      <c r="S103">
        <f t="shared" si="18"/>
        <v>0</v>
      </c>
      <c r="T103">
        <f t="shared" si="19"/>
        <v>0</v>
      </c>
    </row>
    <row r="104" spans="1:20" x14ac:dyDescent="0.25">
      <c r="A104" t="s">
        <v>114</v>
      </c>
      <c r="B104">
        <v>13544380.820000002</v>
      </c>
      <c r="C104">
        <v>16044770.039999999</v>
      </c>
      <c r="D104">
        <v>16793192.910000004</v>
      </c>
      <c r="E104">
        <f t="shared" si="10"/>
        <v>15460781.256666668</v>
      </c>
      <c r="G104">
        <v>20583572.140000001</v>
      </c>
      <c r="H104">
        <v>24544715.109999988</v>
      </c>
      <c r="I104">
        <v>24951498.409999982</v>
      </c>
      <c r="J104">
        <f t="shared" si="11"/>
        <v>23359928.553333323</v>
      </c>
      <c r="L104">
        <f t="shared" si="12"/>
        <v>7899147.2966666557</v>
      </c>
      <c r="M104">
        <f t="shared" si="13"/>
        <v>7899147.2966666557</v>
      </c>
      <c r="N104" s="8" t="s">
        <v>21</v>
      </c>
      <c r="O104">
        <f t="shared" si="14"/>
        <v>0</v>
      </c>
      <c r="P104">
        <f t="shared" si="15"/>
        <v>0.8</v>
      </c>
      <c r="Q104">
        <f t="shared" si="16"/>
        <v>0</v>
      </c>
      <c r="R104">
        <f t="shared" si="17"/>
        <v>0.8</v>
      </c>
      <c r="S104">
        <f t="shared" si="18"/>
        <v>6319317.8373333253</v>
      </c>
      <c r="T104">
        <f t="shared" si="19"/>
        <v>2.8306327001445052E-2</v>
      </c>
    </row>
    <row r="105" spans="1:20" x14ac:dyDescent="0.25">
      <c r="A105" t="s">
        <v>115</v>
      </c>
      <c r="B105">
        <v>6579177.4100000001</v>
      </c>
      <c r="C105">
        <v>15986551.620000003</v>
      </c>
      <c r="D105">
        <v>29167634.830000006</v>
      </c>
      <c r="E105">
        <f t="shared" si="10"/>
        <v>17244454.620000001</v>
      </c>
      <c r="G105">
        <v>11415218.300000001</v>
      </c>
      <c r="H105">
        <v>8709453.6799999997</v>
      </c>
      <c r="I105">
        <v>29038341.350000001</v>
      </c>
      <c r="J105">
        <f t="shared" si="11"/>
        <v>16387671.109999999</v>
      </c>
      <c r="L105">
        <f t="shared" si="12"/>
        <v>-856783.51000000164</v>
      </c>
      <c r="M105">
        <f t="shared" si="13"/>
        <v>0</v>
      </c>
      <c r="N105" s="8" t="s">
        <v>21</v>
      </c>
      <c r="O105">
        <f t="shared" si="14"/>
        <v>0</v>
      </c>
      <c r="P105">
        <f t="shared" si="15"/>
        <v>0.8</v>
      </c>
      <c r="Q105">
        <f t="shared" si="16"/>
        <v>0</v>
      </c>
      <c r="R105">
        <f t="shared" si="17"/>
        <v>0.8</v>
      </c>
      <c r="S105">
        <f t="shared" si="18"/>
        <v>0</v>
      </c>
      <c r="T105">
        <f t="shared" si="19"/>
        <v>0</v>
      </c>
    </row>
    <row r="106" spans="1:20" x14ac:dyDescent="0.25">
      <c r="A106" t="s">
        <v>116</v>
      </c>
      <c r="B106">
        <v>12128693.560000001</v>
      </c>
      <c r="C106">
        <v>22435576.719999995</v>
      </c>
      <c r="D106">
        <v>20732368.819999993</v>
      </c>
      <c r="E106">
        <f t="shared" si="10"/>
        <v>18432213.033333328</v>
      </c>
      <c r="G106">
        <v>11294983.909999998</v>
      </c>
      <c r="H106">
        <v>27522402.970000006</v>
      </c>
      <c r="I106">
        <v>20735435.120000001</v>
      </c>
      <c r="J106">
        <f t="shared" si="11"/>
        <v>19850940.666666668</v>
      </c>
      <c r="L106">
        <f t="shared" si="12"/>
        <v>1418727.6333333403</v>
      </c>
      <c r="M106">
        <f t="shared" si="13"/>
        <v>1418727.6333333403</v>
      </c>
      <c r="N106" s="8" t="s">
        <v>21</v>
      </c>
      <c r="O106">
        <f t="shared" si="14"/>
        <v>0</v>
      </c>
      <c r="P106">
        <f t="shared" si="15"/>
        <v>0.8</v>
      </c>
      <c r="Q106">
        <f t="shared" si="16"/>
        <v>0</v>
      </c>
      <c r="R106">
        <f t="shared" si="17"/>
        <v>0.8</v>
      </c>
      <c r="S106">
        <f t="shared" si="18"/>
        <v>1134982.1066666723</v>
      </c>
      <c r="T106">
        <f t="shared" si="19"/>
        <v>5.0839624590955984E-3</v>
      </c>
    </row>
    <row r="107" spans="1:20" x14ac:dyDescent="0.25">
      <c r="A107" t="s">
        <v>117</v>
      </c>
      <c r="B107">
        <v>7608160.9500000002</v>
      </c>
      <c r="C107">
        <v>11834855.360000001</v>
      </c>
      <c r="D107">
        <v>11464488.110000001</v>
      </c>
      <c r="E107">
        <f t="shared" si="10"/>
        <v>10302501.473333335</v>
      </c>
      <c r="G107">
        <v>16847527</v>
      </c>
      <c r="H107">
        <v>17990961</v>
      </c>
      <c r="I107">
        <v>25806754.5</v>
      </c>
      <c r="J107">
        <f t="shared" si="11"/>
        <v>20215080.833333332</v>
      </c>
      <c r="L107">
        <f t="shared" si="12"/>
        <v>9912579.3599999975</v>
      </c>
      <c r="M107">
        <f t="shared" si="13"/>
        <v>9912579.3599999975</v>
      </c>
      <c r="N107" s="8" t="s">
        <v>21</v>
      </c>
      <c r="O107">
        <f t="shared" si="14"/>
        <v>0</v>
      </c>
      <c r="P107">
        <f t="shared" si="15"/>
        <v>0.8</v>
      </c>
      <c r="Q107">
        <f t="shared" si="16"/>
        <v>0</v>
      </c>
      <c r="R107">
        <f t="shared" si="17"/>
        <v>0.8</v>
      </c>
      <c r="S107">
        <f t="shared" si="18"/>
        <v>7930063.487999998</v>
      </c>
      <c r="T107">
        <f t="shared" si="19"/>
        <v>3.5521392658463255E-2</v>
      </c>
    </row>
    <row r="108" spans="1:20" x14ac:dyDescent="0.25">
      <c r="A108" t="s">
        <v>118</v>
      </c>
      <c r="B108">
        <v>18733318.310000017</v>
      </c>
      <c r="C108">
        <v>21669120.669999991</v>
      </c>
      <c r="D108">
        <v>18525614.910000004</v>
      </c>
      <c r="E108">
        <f t="shared" si="10"/>
        <v>19642684.630000003</v>
      </c>
      <c r="G108">
        <v>18449234.020000014</v>
      </c>
      <c r="H108">
        <v>20702829.180000018</v>
      </c>
      <c r="I108">
        <v>19203319.75</v>
      </c>
      <c r="J108">
        <f t="shared" si="11"/>
        <v>19451794.316666678</v>
      </c>
      <c r="L108">
        <f t="shared" si="12"/>
        <v>-190890.31333332509</v>
      </c>
      <c r="M108">
        <f t="shared" si="13"/>
        <v>0</v>
      </c>
      <c r="N108" s="8" t="s">
        <v>21</v>
      </c>
      <c r="O108">
        <f t="shared" si="14"/>
        <v>0</v>
      </c>
      <c r="P108">
        <f t="shared" si="15"/>
        <v>0.8</v>
      </c>
      <c r="Q108">
        <f t="shared" si="16"/>
        <v>0</v>
      </c>
      <c r="R108">
        <f t="shared" si="17"/>
        <v>0.8</v>
      </c>
      <c r="S108">
        <f t="shared" si="18"/>
        <v>0</v>
      </c>
      <c r="T108">
        <f t="shared" si="19"/>
        <v>0</v>
      </c>
    </row>
    <row r="109" spans="1:20" x14ac:dyDescent="0.25">
      <c r="A109" t="s">
        <v>119</v>
      </c>
      <c r="B109">
        <v>4357.74</v>
      </c>
      <c r="C109">
        <v>13756.31</v>
      </c>
      <c r="D109">
        <v>104232.68000000001</v>
      </c>
      <c r="E109">
        <f t="shared" si="10"/>
        <v>40782.243333333339</v>
      </c>
      <c r="G109">
        <v>14580281.409999998</v>
      </c>
      <c r="H109">
        <v>19576402.699999999</v>
      </c>
      <c r="I109">
        <v>14901052.93</v>
      </c>
      <c r="J109">
        <f t="shared" si="11"/>
        <v>16352579.013333334</v>
      </c>
      <c r="L109">
        <f t="shared" si="12"/>
        <v>16311796.77</v>
      </c>
      <c r="M109">
        <f t="shared" si="13"/>
        <v>16311796.77</v>
      </c>
      <c r="N109" s="8" t="s">
        <v>21</v>
      </c>
      <c r="O109">
        <f t="shared" si="14"/>
        <v>0</v>
      </c>
      <c r="P109">
        <f t="shared" si="15"/>
        <v>0.8</v>
      </c>
      <c r="Q109">
        <f t="shared" si="16"/>
        <v>0</v>
      </c>
      <c r="R109">
        <f t="shared" si="17"/>
        <v>0.8</v>
      </c>
      <c r="S109">
        <f t="shared" si="18"/>
        <v>13049437.416000001</v>
      </c>
      <c r="T109">
        <f t="shared" si="19"/>
        <v>5.8452771674175306E-2</v>
      </c>
    </row>
    <row r="110" spans="1:20" x14ac:dyDescent="0.25">
      <c r="A110" t="s">
        <v>120</v>
      </c>
      <c r="B110">
        <v>413939.01</v>
      </c>
      <c r="C110">
        <v>9835310.7199999988</v>
      </c>
      <c r="D110">
        <v>26718779.260000002</v>
      </c>
      <c r="E110">
        <f t="shared" si="10"/>
        <v>12322676.33</v>
      </c>
      <c r="G110">
        <v>350700</v>
      </c>
      <c r="H110">
        <v>8371399.9000000022</v>
      </c>
      <c r="I110">
        <v>26784351.390000008</v>
      </c>
      <c r="J110">
        <f t="shared" si="11"/>
        <v>11835483.763333336</v>
      </c>
      <c r="L110">
        <f t="shared" si="12"/>
        <v>-487192.56666666456</v>
      </c>
      <c r="M110">
        <f t="shared" si="13"/>
        <v>0</v>
      </c>
      <c r="N110" s="8" t="s">
        <v>21</v>
      </c>
      <c r="O110">
        <f t="shared" si="14"/>
        <v>0</v>
      </c>
      <c r="P110">
        <f t="shared" si="15"/>
        <v>0.8</v>
      </c>
      <c r="Q110">
        <f t="shared" si="16"/>
        <v>0</v>
      </c>
      <c r="R110">
        <f t="shared" si="17"/>
        <v>0.8</v>
      </c>
      <c r="S110">
        <f t="shared" si="18"/>
        <v>0</v>
      </c>
      <c r="T110">
        <f t="shared" si="19"/>
        <v>0</v>
      </c>
    </row>
    <row r="111" spans="1:20" x14ac:dyDescent="0.25">
      <c r="A111" t="s">
        <v>121</v>
      </c>
      <c r="B111">
        <v>15334262.809999999</v>
      </c>
      <c r="C111">
        <v>12429339.100000001</v>
      </c>
      <c r="D111">
        <v>9706173.5500000026</v>
      </c>
      <c r="E111">
        <f t="shared" si="10"/>
        <v>12489925.153333334</v>
      </c>
      <c r="G111">
        <v>358713.67</v>
      </c>
      <c r="H111">
        <v>46791488.379999995</v>
      </c>
      <c r="I111">
        <v>2991254.040000001</v>
      </c>
      <c r="J111">
        <f t="shared" si="11"/>
        <v>16713818.696666665</v>
      </c>
      <c r="L111">
        <f t="shared" si="12"/>
        <v>4223893.5433333311</v>
      </c>
      <c r="M111">
        <f t="shared" si="13"/>
        <v>4223893.5433333311</v>
      </c>
      <c r="N111" s="8" t="s">
        <v>21</v>
      </c>
      <c r="O111">
        <f t="shared" si="14"/>
        <v>0</v>
      </c>
      <c r="P111">
        <f t="shared" si="15"/>
        <v>0.8</v>
      </c>
      <c r="Q111">
        <f t="shared" si="16"/>
        <v>0</v>
      </c>
      <c r="R111">
        <f t="shared" si="17"/>
        <v>0.8</v>
      </c>
      <c r="S111">
        <f t="shared" si="18"/>
        <v>3379114.8346666652</v>
      </c>
      <c r="T111">
        <f t="shared" si="19"/>
        <v>1.513617956046215E-2</v>
      </c>
    </row>
    <row r="112" spans="1:20" x14ac:dyDescent="0.25">
      <c r="A112" t="s">
        <v>122</v>
      </c>
      <c r="B112">
        <v>4492</v>
      </c>
      <c r="C112">
        <v>98786.55</v>
      </c>
      <c r="D112">
        <v>330786.5199999999</v>
      </c>
      <c r="E112">
        <f t="shared" si="10"/>
        <v>144688.35666666663</v>
      </c>
      <c r="G112">
        <v>100000</v>
      </c>
      <c r="H112">
        <v>87700</v>
      </c>
      <c r="I112">
        <v>21237203.539999999</v>
      </c>
      <c r="J112">
        <f t="shared" si="11"/>
        <v>7141634.5133333327</v>
      </c>
      <c r="L112">
        <f t="shared" si="12"/>
        <v>6996946.1566666663</v>
      </c>
      <c r="M112">
        <f t="shared" si="13"/>
        <v>6996946.1566666663</v>
      </c>
      <c r="N112" s="8" t="s">
        <v>10</v>
      </c>
      <c r="O112">
        <f t="shared" si="14"/>
        <v>1</v>
      </c>
      <c r="P112">
        <f t="shared" si="15"/>
        <v>0</v>
      </c>
      <c r="Q112">
        <f t="shared" si="16"/>
        <v>0</v>
      </c>
      <c r="R112">
        <f t="shared" si="17"/>
        <v>1</v>
      </c>
      <c r="S112">
        <f t="shared" si="18"/>
        <v>6996946.1566666663</v>
      </c>
      <c r="T112">
        <f t="shared" si="19"/>
        <v>3.134164968756957E-2</v>
      </c>
    </row>
    <row r="113" spans="1:20" x14ac:dyDescent="0.25">
      <c r="A113" t="s">
        <v>123</v>
      </c>
      <c r="B113">
        <v>323003.86</v>
      </c>
      <c r="C113">
        <v>2480683.5299999993</v>
      </c>
      <c r="D113">
        <v>2142270.15</v>
      </c>
      <c r="E113">
        <f t="shared" si="10"/>
        <v>1648652.513333333</v>
      </c>
      <c r="G113">
        <v>2497400</v>
      </c>
      <c r="H113">
        <v>21121995.949999999</v>
      </c>
      <c r="I113">
        <v>20558870.329999994</v>
      </c>
      <c r="J113">
        <f t="shared" si="11"/>
        <v>14726088.759999998</v>
      </c>
      <c r="L113">
        <f t="shared" si="12"/>
        <v>13077436.246666664</v>
      </c>
      <c r="M113">
        <f t="shared" si="13"/>
        <v>13077436.246666664</v>
      </c>
      <c r="N113" s="8" t="s">
        <v>21</v>
      </c>
      <c r="O113">
        <f t="shared" si="14"/>
        <v>0</v>
      </c>
      <c r="P113">
        <f t="shared" si="15"/>
        <v>0.8</v>
      </c>
      <c r="Q113">
        <f t="shared" si="16"/>
        <v>0</v>
      </c>
      <c r="R113">
        <f t="shared" si="17"/>
        <v>0.8</v>
      </c>
      <c r="S113">
        <f t="shared" si="18"/>
        <v>10461948.997333333</v>
      </c>
      <c r="T113">
        <f t="shared" si="19"/>
        <v>4.6862550201450963E-2</v>
      </c>
    </row>
    <row r="114" spans="1:20" x14ac:dyDescent="0.25">
      <c r="A114" t="s">
        <v>124</v>
      </c>
      <c r="B114">
        <v>2330911.4800000004</v>
      </c>
      <c r="C114">
        <v>7656554.1400000015</v>
      </c>
      <c r="D114">
        <v>6198657.9400000013</v>
      </c>
      <c r="E114">
        <f t="shared" si="10"/>
        <v>5395374.5200000005</v>
      </c>
      <c r="G114">
        <v>9831943</v>
      </c>
      <c r="H114">
        <v>17174606.739999998</v>
      </c>
      <c r="I114">
        <v>19130760.100000001</v>
      </c>
      <c r="J114">
        <f t="shared" si="11"/>
        <v>15379103.280000001</v>
      </c>
      <c r="L114">
        <f t="shared" si="12"/>
        <v>9983728.7600000016</v>
      </c>
      <c r="M114">
        <f t="shared" si="13"/>
        <v>9983728.7600000016</v>
      </c>
      <c r="N114" s="8" t="s">
        <v>21</v>
      </c>
      <c r="O114">
        <f t="shared" si="14"/>
        <v>0</v>
      </c>
      <c r="P114">
        <f t="shared" si="15"/>
        <v>0.8</v>
      </c>
      <c r="Q114">
        <f t="shared" si="16"/>
        <v>0</v>
      </c>
      <c r="R114">
        <f t="shared" si="17"/>
        <v>0.8</v>
      </c>
      <c r="S114">
        <f t="shared" si="18"/>
        <v>7986983.0080000013</v>
      </c>
      <c r="T114">
        <f t="shared" si="19"/>
        <v>3.5776354125406223E-2</v>
      </c>
    </row>
    <row r="115" spans="1:20" x14ac:dyDescent="0.25">
      <c r="A115" t="s">
        <v>125</v>
      </c>
      <c r="B115">
        <v>1015327.77</v>
      </c>
      <c r="C115">
        <v>508645.6</v>
      </c>
      <c r="D115">
        <v>3787997.4599999995</v>
      </c>
      <c r="E115">
        <f t="shared" si="10"/>
        <v>1770656.9433333334</v>
      </c>
      <c r="G115">
        <v>19570771.289999999</v>
      </c>
      <c r="H115">
        <v>9899212.9000000004</v>
      </c>
      <c r="I115">
        <v>17874040.91</v>
      </c>
      <c r="J115">
        <f t="shared" si="11"/>
        <v>15781341.699999997</v>
      </c>
      <c r="L115">
        <f t="shared" si="12"/>
        <v>14010684.756666664</v>
      </c>
      <c r="M115">
        <f t="shared" si="13"/>
        <v>14010684.756666664</v>
      </c>
      <c r="N115" s="8" t="s">
        <v>88</v>
      </c>
      <c r="O115">
        <f t="shared" si="14"/>
        <v>0</v>
      </c>
      <c r="P115">
        <f t="shared" si="15"/>
        <v>0</v>
      </c>
      <c r="Q115">
        <f t="shared" si="16"/>
        <v>0.5</v>
      </c>
      <c r="R115">
        <f t="shared" si="17"/>
        <v>0.5</v>
      </c>
      <c r="S115">
        <f t="shared" si="18"/>
        <v>7005342.378333332</v>
      </c>
      <c r="T115">
        <f t="shared" si="19"/>
        <v>3.1379259157798961E-2</v>
      </c>
    </row>
    <row r="116" spans="1:20" x14ac:dyDescent="0.25">
      <c r="A116" t="s">
        <v>126</v>
      </c>
      <c r="B116">
        <v>30383.339999999997</v>
      </c>
      <c r="C116">
        <v>3067648.4800000009</v>
      </c>
      <c r="D116">
        <v>15584201.250000017</v>
      </c>
      <c r="E116">
        <f t="shared" si="10"/>
        <v>6227411.02333334</v>
      </c>
      <c r="G116">
        <v>0</v>
      </c>
      <c r="H116">
        <v>1953477.6</v>
      </c>
      <c r="I116">
        <v>19698564.280000001</v>
      </c>
      <c r="J116">
        <f t="shared" si="11"/>
        <v>7217347.2933333339</v>
      </c>
      <c r="L116">
        <f t="shared" si="12"/>
        <v>989936.26999999397</v>
      </c>
      <c r="M116">
        <f t="shared" si="13"/>
        <v>989936.26999999397</v>
      </c>
      <c r="N116" s="8" t="s">
        <v>88</v>
      </c>
      <c r="O116">
        <f t="shared" si="14"/>
        <v>0</v>
      </c>
      <c r="P116">
        <f t="shared" si="15"/>
        <v>0</v>
      </c>
      <c r="Q116">
        <f t="shared" si="16"/>
        <v>0.5</v>
      </c>
      <c r="R116">
        <f t="shared" si="17"/>
        <v>0.5</v>
      </c>
      <c r="S116">
        <f t="shared" si="18"/>
        <v>494968.13499999698</v>
      </c>
      <c r="T116">
        <f t="shared" si="19"/>
        <v>2.2171269502908354E-3</v>
      </c>
    </row>
    <row r="117" spans="1:20" x14ac:dyDescent="0.25">
      <c r="A117" t="s">
        <v>127</v>
      </c>
      <c r="B117">
        <v>1372387.2799999993</v>
      </c>
      <c r="C117">
        <v>8732409.5799999963</v>
      </c>
      <c r="D117">
        <v>6961858.8700000038</v>
      </c>
      <c r="E117">
        <f t="shared" si="10"/>
        <v>5688885.2433333332</v>
      </c>
      <c r="G117">
        <v>19497613.5</v>
      </c>
      <c r="H117">
        <v>25789669.210000001</v>
      </c>
      <c r="I117">
        <v>14527997.039999999</v>
      </c>
      <c r="J117">
        <f t="shared" si="11"/>
        <v>19938426.583333332</v>
      </c>
      <c r="L117">
        <f t="shared" si="12"/>
        <v>14249541.34</v>
      </c>
      <c r="M117">
        <f t="shared" si="13"/>
        <v>14249541.34</v>
      </c>
      <c r="N117" s="8" t="s">
        <v>21</v>
      </c>
      <c r="O117">
        <f t="shared" si="14"/>
        <v>0</v>
      </c>
      <c r="P117">
        <f t="shared" si="15"/>
        <v>0.8</v>
      </c>
      <c r="Q117">
        <f t="shared" si="16"/>
        <v>0</v>
      </c>
      <c r="R117">
        <f t="shared" si="17"/>
        <v>0.8</v>
      </c>
      <c r="S117">
        <f t="shared" si="18"/>
        <v>11399633.072000001</v>
      </c>
      <c r="T117">
        <f t="shared" si="19"/>
        <v>5.1062749135069196E-2</v>
      </c>
    </row>
    <row r="118" spans="1:20" x14ac:dyDescent="0.25">
      <c r="A118" t="s">
        <v>128</v>
      </c>
      <c r="B118">
        <v>2160</v>
      </c>
      <c r="C118">
        <v>12496318.9</v>
      </c>
      <c r="D118">
        <v>16696702.279999992</v>
      </c>
      <c r="E118">
        <f t="shared" si="10"/>
        <v>9731727.0599999968</v>
      </c>
      <c r="G118">
        <v>0</v>
      </c>
      <c r="H118">
        <v>10076030.700000001</v>
      </c>
      <c r="I118">
        <v>19937872.430000003</v>
      </c>
      <c r="J118">
        <f t="shared" si="11"/>
        <v>10004634.376666667</v>
      </c>
      <c r="L118">
        <f t="shared" si="12"/>
        <v>272907.31666667014</v>
      </c>
      <c r="M118">
        <f t="shared" si="13"/>
        <v>272907.31666667014</v>
      </c>
      <c r="N118" s="8" t="s">
        <v>21</v>
      </c>
      <c r="O118">
        <f t="shared" si="14"/>
        <v>0</v>
      </c>
      <c r="P118">
        <f t="shared" si="15"/>
        <v>0.8</v>
      </c>
      <c r="Q118">
        <f t="shared" si="16"/>
        <v>0</v>
      </c>
      <c r="R118">
        <f t="shared" si="17"/>
        <v>0.8</v>
      </c>
      <c r="S118">
        <f t="shared" si="18"/>
        <v>218325.85333333613</v>
      </c>
      <c r="T118">
        <f t="shared" si="19"/>
        <v>9.7795413308896482E-4</v>
      </c>
    </row>
    <row r="119" spans="1:20" x14ac:dyDescent="0.25">
      <c r="A119" t="s">
        <v>129</v>
      </c>
      <c r="B119">
        <v>6405230.7599999998</v>
      </c>
      <c r="C119">
        <v>14624824.489999998</v>
      </c>
      <c r="D119">
        <v>10441908.650000006</v>
      </c>
      <c r="E119">
        <f t="shared" si="10"/>
        <v>10490654.633333335</v>
      </c>
      <c r="G119">
        <v>0</v>
      </c>
      <c r="H119">
        <v>785153.5</v>
      </c>
      <c r="I119">
        <v>16742333.280000001</v>
      </c>
      <c r="J119">
        <f t="shared" si="11"/>
        <v>5842495.5933333337</v>
      </c>
      <c r="L119">
        <f t="shared" si="12"/>
        <v>-4648159.040000001</v>
      </c>
      <c r="M119">
        <f t="shared" si="13"/>
        <v>0</v>
      </c>
      <c r="N119" s="8" t="s">
        <v>75</v>
      </c>
      <c r="O119">
        <f t="shared" si="14"/>
        <v>0</v>
      </c>
      <c r="P119">
        <f t="shared" si="15"/>
        <v>0</v>
      </c>
      <c r="Q119">
        <f t="shared" si="16"/>
        <v>0</v>
      </c>
      <c r="R119">
        <f t="shared" si="17"/>
        <v>0</v>
      </c>
      <c r="S119">
        <f t="shared" si="18"/>
        <v>0</v>
      </c>
      <c r="T119">
        <f t="shared" si="19"/>
        <v>0</v>
      </c>
    </row>
    <row r="120" spans="1:20" x14ac:dyDescent="0.25">
      <c r="A120" t="s">
        <v>130</v>
      </c>
      <c r="B120">
        <v>945590.59</v>
      </c>
      <c r="C120">
        <v>3943371.7600000002</v>
      </c>
      <c r="D120">
        <v>1873303.51</v>
      </c>
      <c r="E120">
        <f t="shared" si="10"/>
        <v>2254088.62</v>
      </c>
      <c r="G120">
        <v>14011343.650000004</v>
      </c>
      <c r="H120">
        <v>15279417.020000001</v>
      </c>
      <c r="I120">
        <v>14550586.569999993</v>
      </c>
      <c r="J120">
        <f t="shared" si="11"/>
        <v>14613782.413333332</v>
      </c>
      <c r="L120">
        <f t="shared" si="12"/>
        <v>12359693.793333333</v>
      </c>
      <c r="M120">
        <f t="shared" si="13"/>
        <v>12359693.793333333</v>
      </c>
      <c r="N120" s="8" t="s">
        <v>21</v>
      </c>
      <c r="O120">
        <f t="shared" si="14"/>
        <v>0</v>
      </c>
      <c r="P120">
        <f t="shared" si="15"/>
        <v>0.8</v>
      </c>
      <c r="Q120">
        <f t="shared" si="16"/>
        <v>0</v>
      </c>
      <c r="R120">
        <f t="shared" si="17"/>
        <v>0.8</v>
      </c>
      <c r="S120">
        <f t="shared" si="18"/>
        <v>9887755.0346666668</v>
      </c>
      <c r="T120">
        <f t="shared" si="19"/>
        <v>4.4290544410972021E-2</v>
      </c>
    </row>
    <row r="121" spans="1:20" x14ac:dyDescent="0.25">
      <c r="A121" t="s">
        <v>131</v>
      </c>
      <c r="B121">
        <v>1802169.1400000001</v>
      </c>
      <c r="C121">
        <v>3784075.9099999992</v>
      </c>
      <c r="D121">
        <v>15427970.180000002</v>
      </c>
      <c r="E121">
        <f t="shared" si="10"/>
        <v>7004738.4100000001</v>
      </c>
      <c r="G121">
        <v>230688</v>
      </c>
      <c r="H121">
        <v>637072.79999999993</v>
      </c>
      <c r="I121">
        <v>869126</v>
      </c>
      <c r="J121">
        <f t="shared" si="11"/>
        <v>578962.2666666666</v>
      </c>
      <c r="L121">
        <f t="shared" si="12"/>
        <v>-6425776.1433333335</v>
      </c>
      <c r="M121">
        <f t="shared" si="13"/>
        <v>0</v>
      </c>
      <c r="N121" s="8" t="s">
        <v>75</v>
      </c>
      <c r="O121">
        <f t="shared" si="14"/>
        <v>0</v>
      </c>
      <c r="P121">
        <f t="shared" si="15"/>
        <v>0</v>
      </c>
      <c r="Q121">
        <f t="shared" si="16"/>
        <v>0</v>
      </c>
      <c r="R121">
        <f t="shared" si="17"/>
        <v>0</v>
      </c>
      <c r="S121">
        <f t="shared" si="18"/>
        <v>0</v>
      </c>
      <c r="T121">
        <f t="shared" si="19"/>
        <v>0</v>
      </c>
    </row>
    <row r="122" spans="1:20" x14ac:dyDescent="0.25">
      <c r="A122" t="s">
        <v>132</v>
      </c>
      <c r="B122">
        <v>986530.81</v>
      </c>
      <c r="C122">
        <v>1142339.4300000002</v>
      </c>
      <c r="D122">
        <v>2658652.6700000009</v>
      </c>
      <c r="E122">
        <f t="shared" si="10"/>
        <v>1595840.9700000004</v>
      </c>
      <c r="G122">
        <v>8401753.0100000016</v>
      </c>
      <c r="H122">
        <v>13373952.280000003</v>
      </c>
      <c r="I122">
        <v>13405697.149999995</v>
      </c>
      <c r="J122">
        <f t="shared" si="11"/>
        <v>11727134.146666666</v>
      </c>
      <c r="L122">
        <f t="shared" si="12"/>
        <v>10131293.176666666</v>
      </c>
      <c r="M122">
        <f t="shared" si="13"/>
        <v>10131293.176666666</v>
      </c>
      <c r="N122" s="8" t="s">
        <v>21</v>
      </c>
      <c r="O122">
        <f t="shared" si="14"/>
        <v>0</v>
      </c>
      <c r="P122">
        <f t="shared" si="15"/>
        <v>0.8</v>
      </c>
      <c r="Q122">
        <f t="shared" si="16"/>
        <v>0</v>
      </c>
      <c r="R122">
        <f t="shared" si="17"/>
        <v>0.8</v>
      </c>
      <c r="S122">
        <f t="shared" si="18"/>
        <v>8105034.5413333327</v>
      </c>
      <c r="T122">
        <f t="shared" si="19"/>
        <v>3.6305146218409315E-2</v>
      </c>
    </row>
    <row r="123" spans="1:20" x14ac:dyDescent="0.25">
      <c r="A123" t="s">
        <v>133</v>
      </c>
      <c r="B123">
        <v>3940125.76</v>
      </c>
      <c r="C123">
        <v>7160049.2400000012</v>
      </c>
      <c r="D123">
        <v>4859060.0999999996</v>
      </c>
      <c r="E123">
        <f t="shared" si="10"/>
        <v>5319745.0333333332</v>
      </c>
      <c r="G123">
        <v>11866977.209999999</v>
      </c>
      <c r="H123">
        <v>18520980.309999999</v>
      </c>
      <c r="I123">
        <v>8900540.950000003</v>
      </c>
      <c r="J123">
        <f t="shared" si="11"/>
        <v>13096166.156666666</v>
      </c>
      <c r="L123">
        <f t="shared" si="12"/>
        <v>7776421.1233333331</v>
      </c>
      <c r="M123">
        <f t="shared" si="13"/>
        <v>7776421.1233333331</v>
      </c>
      <c r="N123" s="8" t="s">
        <v>88</v>
      </c>
      <c r="O123">
        <f t="shared" si="14"/>
        <v>0</v>
      </c>
      <c r="P123">
        <f t="shared" si="15"/>
        <v>0</v>
      </c>
      <c r="Q123">
        <f t="shared" si="16"/>
        <v>0.5</v>
      </c>
      <c r="R123">
        <f t="shared" si="17"/>
        <v>0.5</v>
      </c>
      <c r="S123">
        <f t="shared" si="18"/>
        <v>3888210.5616666665</v>
      </c>
      <c r="T123">
        <f t="shared" si="19"/>
        <v>1.7416588695505997E-2</v>
      </c>
    </row>
    <row r="124" spans="1:20" x14ac:dyDescent="0.25">
      <c r="A124" t="s">
        <v>134</v>
      </c>
      <c r="B124">
        <v>6555</v>
      </c>
      <c r="C124">
        <v>60871.119999999995</v>
      </c>
      <c r="D124">
        <v>80462.67</v>
      </c>
      <c r="E124">
        <f t="shared" si="10"/>
        <v>49296.263333333329</v>
      </c>
      <c r="G124">
        <v>4280000</v>
      </c>
      <c r="H124">
        <v>7829422.3499999996</v>
      </c>
      <c r="I124">
        <v>13816306</v>
      </c>
      <c r="J124">
        <f t="shared" si="11"/>
        <v>8641909.4500000011</v>
      </c>
      <c r="L124">
        <f t="shared" si="12"/>
        <v>8592613.1866666675</v>
      </c>
      <c r="M124">
        <f t="shared" si="13"/>
        <v>8592613.1866666675</v>
      </c>
      <c r="N124" s="8" t="s">
        <v>88</v>
      </c>
      <c r="O124">
        <f t="shared" si="14"/>
        <v>0</v>
      </c>
      <c r="P124">
        <f t="shared" si="15"/>
        <v>0</v>
      </c>
      <c r="Q124">
        <f t="shared" si="16"/>
        <v>0.5</v>
      </c>
      <c r="R124">
        <f t="shared" si="17"/>
        <v>0.5</v>
      </c>
      <c r="S124">
        <f t="shared" si="18"/>
        <v>4296306.5933333337</v>
      </c>
      <c r="T124">
        <f t="shared" si="19"/>
        <v>1.9244586593016946E-2</v>
      </c>
    </row>
    <row r="125" spans="1:20" x14ac:dyDescent="0.25">
      <c r="A125" t="s">
        <v>135</v>
      </c>
      <c r="B125">
        <v>1024320.4099999999</v>
      </c>
      <c r="C125">
        <v>1780465.3499999999</v>
      </c>
      <c r="D125">
        <v>4298682.2499999981</v>
      </c>
      <c r="E125">
        <f t="shared" si="10"/>
        <v>2367822.6699999995</v>
      </c>
      <c r="G125">
        <v>8961564.5400000028</v>
      </c>
      <c r="H125">
        <v>11606043.239999995</v>
      </c>
      <c r="I125">
        <v>11799863.119999999</v>
      </c>
      <c r="J125">
        <f t="shared" si="11"/>
        <v>10789156.966666667</v>
      </c>
      <c r="L125">
        <f t="shared" si="12"/>
        <v>8421334.2966666669</v>
      </c>
      <c r="M125">
        <f t="shared" si="13"/>
        <v>8421334.2966666669</v>
      </c>
      <c r="N125" s="8" t="s">
        <v>88</v>
      </c>
      <c r="O125">
        <f t="shared" si="14"/>
        <v>0</v>
      </c>
      <c r="P125">
        <f t="shared" si="15"/>
        <v>0</v>
      </c>
      <c r="Q125">
        <f t="shared" si="16"/>
        <v>0.5</v>
      </c>
      <c r="R125">
        <f t="shared" si="17"/>
        <v>0.5</v>
      </c>
      <c r="S125">
        <f t="shared" si="18"/>
        <v>4210667.1483333334</v>
      </c>
      <c r="T125">
        <f t="shared" si="19"/>
        <v>1.8860979027011809E-2</v>
      </c>
    </row>
    <row r="126" spans="1:20" x14ac:dyDescent="0.25">
      <c r="A126" t="s">
        <v>136</v>
      </c>
      <c r="B126">
        <v>2562790</v>
      </c>
      <c r="C126">
        <v>4220367.879999999</v>
      </c>
      <c r="D126">
        <v>6270585.2599999998</v>
      </c>
      <c r="E126">
        <f t="shared" si="10"/>
        <v>4351247.7133333329</v>
      </c>
      <c r="G126">
        <v>3280259.5</v>
      </c>
      <c r="H126">
        <v>9211973.0999999996</v>
      </c>
      <c r="I126">
        <v>11904215.770000003</v>
      </c>
      <c r="J126">
        <f t="shared" si="11"/>
        <v>8132149.4566666679</v>
      </c>
      <c r="L126">
        <f t="shared" si="12"/>
        <v>3780901.743333335</v>
      </c>
      <c r="M126">
        <f t="shared" si="13"/>
        <v>3780901.743333335</v>
      </c>
      <c r="N126" s="8" t="s">
        <v>21</v>
      </c>
    </row>
    <row r="127" spans="1:20" x14ac:dyDescent="0.25">
      <c r="A127" t="s">
        <v>137</v>
      </c>
      <c r="B127">
        <v>1593383.6099999999</v>
      </c>
      <c r="C127">
        <v>6051570.1200000001</v>
      </c>
      <c r="D127">
        <v>6618038.1099999994</v>
      </c>
      <c r="E127">
        <f t="shared" si="10"/>
        <v>4754330.6133333333</v>
      </c>
      <c r="G127">
        <v>2586894.9200000004</v>
      </c>
      <c r="H127">
        <v>6431628.4700000007</v>
      </c>
      <c r="I127">
        <v>10662982.890000002</v>
      </c>
      <c r="J127">
        <f t="shared" si="11"/>
        <v>6560502.0933333337</v>
      </c>
      <c r="L127">
        <f t="shared" si="12"/>
        <v>1806171.4800000004</v>
      </c>
      <c r="M127">
        <f t="shared" si="13"/>
        <v>1806171.4800000004</v>
      </c>
      <c r="N127" s="8" t="s">
        <v>88</v>
      </c>
    </row>
    <row r="128" spans="1:20" x14ac:dyDescent="0.25">
      <c r="A128" t="s">
        <v>138</v>
      </c>
      <c r="B128">
        <v>2014456.6300000001</v>
      </c>
      <c r="C128">
        <v>13460605.899999995</v>
      </c>
      <c r="D128">
        <v>10690606.279999997</v>
      </c>
      <c r="E128">
        <f t="shared" si="10"/>
        <v>8721889.6033333316</v>
      </c>
      <c r="G128">
        <v>23312546.670000002</v>
      </c>
      <c r="H128">
        <v>18598123.869999997</v>
      </c>
      <c r="I128">
        <v>9038735.9100000001</v>
      </c>
      <c r="J128">
        <f t="shared" si="11"/>
        <v>16983135.483333334</v>
      </c>
      <c r="L128">
        <f t="shared" si="12"/>
        <v>8261245.8800000027</v>
      </c>
      <c r="M128">
        <f t="shared" si="13"/>
        <v>8261245.8800000027</v>
      </c>
      <c r="N128" s="8" t="s">
        <v>21</v>
      </c>
    </row>
    <row r="129" spans="1:14" x14ac:dyDescent="0.25">
      <c r="A129" t="s">
        <v>139</v>
      </c>
      <c r="B129">
        <v>2833325.92</v>
      </c>
      <c r="C129">
        <v>3531117.2800000007</v>
      </c>
      <c r="D129">
        <v>2983353.3</v>
      </c>
      <c r="E129">
        <f t="shared" si="10"/>
        <v>3115932.1666666665</v>
      </c>
      <c r="G129">
        <v>11554821.259999998</v>
      </c>
      <c r="H129">
        <v>11404312.810000001</v>
      </c>
      <c r="I129">
        <v>13259039.060000001</v>
      </c>
      <c r="J129">
        <f t="shared" si="11"/>
        <v>12072724.376666667</v>
      </c>
      <c r="L129">
        <f t="shared" si="12"/>
        <v>8956792.2100000009</v>
      </c>
      <c r="M129">
        <f t="shared" si="13"/>
        <v>8956792.2100000009</v>
      </c>
      <c r="N129" s="8" t="s">
        <v>88</v>
      </c>
    </row>
    <row r="130" spans="1:14" x14ac:dyDescent="0.25">
      <c r="A130" t="s">
        <v>140</v>
      </c>
      <c r="B130">
        <v>164233.21999999997</v>
      </c>
      <c r="C130">
        <v>4356872.2800000021</v>
      </c>
      <c r="D130">
        <v>5639164.3299999973</v>
      </c>
      <c r="E130">
        <f t="shared" si="10"/>
        <v>3386756.6099999994</v>
      </c>
      <c r="G130">
        <v>164800</v>
      </c>
      <c r="H130">
        <v>3719788.9999999995</v>
      </c>
      <c r="I130">
        <v>10511526.800000001</v>
      </c>
      <c r="J130">
        <f t="shared" si="11"/>
        <v>4798705.2666666666</v>
      </c>
      <c r="L130">
        <f t="shared" si="12"/>
        <v>1411948.6566666672</v>
      </c>
      <c r="M130">
        <f t="shared" si="13"/>
        <v>1411948.6566666672</v>
      </c>
      <c r="N130" s="8" t="s">
        <v>75</v>
      </c>
    </row>
    <row r="131" spans="1:14" x14ac:dyDescent="0.25">
      <c r="A131" t="s">
        <v>141</v>
      </c>
      <c r="B131">
        <v>11997733.180000002</v>
      </c>
      <c r="C131">
        <v>9962671.4399999976</v>
      </c>
      <c r="D131">
        <v>7652729.929999995</v>
      </c>
      <c r="E131">
        <f t="shared" si="10"/>
        <v>9871044.8499999978</v>
      </c>
      <c r="G131">
        <v>14401345.079999993</v>
      </c>
      <c r="H131">
        <v>19738922.960000001</v>
      </c>
      <c r="I131">
        <v>10391302.719999999</v>
      </c>
      <c r="J131">
        <f t="shared" si="11"/>
        <v>14843856.919999996</v>
      </c>
      <c r="L131">
        <f t="shared" si="12"/>
        <v>4972812.0699999984</v>
      </c>
      <c r="M131">
        <f t="shared" si="13"/>
        <v>4972812.0699999984</v>
      </c>
      <c r="N131" s="8" t="s">
        <v>21</v>
      </c>
    </row>
    <row r="132" spans="1:14" x14ac:dyDescent="0.25">
      <c r="A132" t="s">
        <v>142</v>
      </c>
      <c r="B132">
        <v>2134555.9</v>
      </c>
      <c r="C132">
        <v>8707544.5599999987</v>
      </c>
      <c r="D132">
        <v>8305850.9299999988</v>
      </c>
      <c r="E132">
        <f t="shared" ref="E132:E195" si="20">AVERAGE(B132:D132)</f>
        <v>6382650.463333332</v>
      </c>
      <c r="G132">
        <v>4159049.23</v>
      </c>
      <c r="H132">
        <v>9656751.5199999996</v>
      </c>
      <c r="I132">
        <v>11347642.940000001</v>
      </c>
      <c r="J132">
        <f t="shared" ref="J132:J195" si="21">AVERAGE(G132:I132)</f>
        <v>8387814.5633333335</v>
      </c>
      <c r="L132">
        <f t="shared" ref="L132:L195" si="22">J132-E132</f>
        <v>2005164.1000000015</v>
      </c>
      <c r="M132">
        <f t="shared" ref="M132:M195" si="23">IF(L132&gt;0,L132,0)</f>
        <v>2005164.1000000015</v>
      </c>
      <c r="N132" s="8" t="s">
        <v>88</v>
      </c>
    </row>
    <row r="133" spans="1:14" x14ac:dyDescent="0.25">
      <c r="A133" t="s">
        <v>143</v>
      </c>
      <c r="B133">
        <v>79105</v>
      </c>
      <c r="C133">
        <v>574604.68999999994</v>
      </c>
      <c r="D133">
        <v>2892253.89</v>
      </c>
      <c r="E133">
        <f t="shared" si="20"/>
        <v>1181987.8600000001</v>
      </c>
      <c r="G133">
        <v>12082545.550000001</v>
      </c>
      <c r="H133">
        <v>12075211</v>
      </c>
      <c r="I133">
        <v>11151120</v>
      </c>
      <c r="J133">
        <f t="shared" si="21"/>
        <v>11769625.516666666</v>
      </c>
      <c r="L133">
        <f t="shared" si="22"/>
        <v>10587637.656666666</v>
      </c>
      <c r="M133">
        <f t="shared" si="23"/>
        <v>10587637.656666666</v>
      </c>
      <c r="N133" s="8" t="s">
        <v>21</v>
      </c>
    </row>
    <row r="134" spans="1:14" x14ac:dyDescent="0.25">
      <c r="A134" t="s">
        <v>144</v>
      </c>
      <c r="B134">
        <v>4187902.84</v>
      </c>
      <c r="C134">
        <v>5266800.0599999996</v>
      </c>
      <c r="D134">
        <v>3381959.4899999998</v>
      </c>
      <c r="E134">
        <f t="shared" si="20"/>
        <v>4278887.4633333329</v>
      </c>
      <c r="G134">
        <v>14099094.859999999</v>
      </c>
      <c r="H134">
        <v>17371452.669999998</v>
      </c>
      <c r="I134">
        <v>13279345.719999999</v>
      </c>
      <c r="J134">
        <f t="shared" si="21"/>
        <v>14916631.083333334</v>
      </c>
      <c r="L134">
        <f t="shared" si="22"/>
        <v>10637743.620000001</v>
      </c>
      <c r="M134">
        <f t="shared" si="23"/>
        <v>10637743.620000001</v>
      </c>
      <c r="N134" s="8" t="s">
        <v>21</v>
      </c>
    </row>
    <row r="135" spans="1:14" x14ac:dyDescent="0.25">
      <c r="A135" t="s">
        <v>145</v>
      </c>
      <c r="B135">
        <v>4823567.5800000019</v>
      </c>
      <c r="C135">
        <v>4638890.0100000007</v>
      </c>
      <c r="D135">
        <v>2427697.0199999991</v>
      </c>
      <c r="E135">
        <f t="shared" si="20"/>
        <v>3963384.870000001</v>
      </c>
      <c r="G135">
        <v>11045552.320000004</v>
      </c>
      <c r="H135">
        <v>12226269.549999995</v>
      </c>
      <c r="I135">
        <v>10558737.069999997</v>
      </c>
      <c r="J135">
        <f t="shared" si="21"/>
        <v>11276852.979999999</v>
      </c>
      <c r="L135">
        <f t="shared" si="22"/>
        <v>7313468.1099999975</v>
      </c>
      <c r="M135">
        <f t="shared" si="23"/>
        <v>7313468.1099999975</v>
      </c>
      <c r="N135" s="8" t="s">
        <v>21</v>
      </c>
    </row>
    <row r="136" spans="1:14" x14ac:dyDescent="0.25">
      <c r="A136" t="s">
        <v>146</v>
      </c>
      <c r="B136">
        <v>4817490.120000001</v>
      </c>
      <c r="C136">
        <v>5863900.4500000002</v>
      </c>
      <c r="D136">
        <v>6753590.6900000013</v>
      </c>
      <c r="E136">
        <f t="shared" si="20"/>
        <v>5811660.4200000009</v>
      </c>
      <c r="G136">
        <v>8081371.3699999992</v>
      </c>
      <c r="H136">
        <v>9077061.6999999993</v>
      </c>
      <c r="I136">
        <v>9361375.4100000001</v>
      </c>
      <c r="J136">
        <f t="shared" si="21"/>
        <v>8839936.1600000001</v>
      </c>
      <c r="L136">
        <f t="shared" si="22"/>
        <v>3028275.7399999993</v>
      </c>
      <c r="M136">
        <f t="shared" si="23"/>
        <v>3028275.7399999993</v>
      </c>
      <c r="N136" s="8" t="s">
        <v>21</v>
      </c>
    </row>
    <row r="137" spans="1:14" x14ac:dyDescent="0.25">
      <c r="A137" t="s">
        <v>147</v>
      </c>
      <c r="B137">
        <v>5855885.5500000045</v>
      </c>
      <c r="C137">
        <v>5700778.3299999954</v>
      </c>
      <c r="D137">
        <v>3944461.8400000012</v>
      </c>
      <c r="E137">
        <f t="shared" si="20"/>
        <v>5167041.9066666672</v>
      </c>
      <c r="G137">
        <v>44687439.56999997</v>
      </c>
      <c r="H137">
        <v>16689151.170000009</v>
      </c>
      <c r="I137">
        <v>9264179.9199999999</v>
      </c>
      <c r="J137">
        <f t="shared" si="21"/>
        <v>23546923.553333327</v>
      </c>
      <c r="L137">
        <f t="shared" si="22"/>
        <v>18379881.646666661</v>
      </c>
      <c r="M137">
        <f t="shared" si="23"/>
        <v>18379881.646666661</v>
      </c>
      <c r="N137" s="8" t="s">
        <v>21</v>
      </c>
    </row>
    <row r="138" spans="1:14" x14ac:dyDescent="0.25">
      <c r="A138" t="s">
        <v>148</v>
      </c>
      <c r="B138">
        <v>4310711.6099999994</v>
      </c>
      <c r="C138">
        <v>6254243.6399999978</v>
      </c>
      <c r="D138">
        <v>8378539.7899999991</v>
      </c>
      <c r="E138">
        <f t="shared" si="20"/>
        <v>6314498.3466666648</v>
      </c>
      <c r="G138">
        <v>9864875.5600000005</v>
      </c>
      <c r="H138">
        <v>11126498</v>
      </c>
      <c r="I138">
        <v>11344037</v>
      </c>
      <c r="J138">
        <f t="shared" si="21"/>
        <v>10778470.186666667</v>
      </c>
      <c r="L138">
        <f t="shared" si="22"/>
        <v>4463971.8400000026</v>
      </c>
      <c r="M138">
        <f t="shared" si="23"/>
        <v>4463971.8400000026</v>
      </c>
      <c r="N138" s="8" t="s">
        <v>21</v>
      </c>
    </row>
    <row r="139" spans="1:14" x14ac:dyDescent="0.25">
      <c r="A139" t="s">
        <v>149</v>
      </c>
      <c r="B139">
        <v>3187425.1599999997</v>
      </c>
      <c r="C139">
        <v>6685226.6300000036</v>
      </c>
      <c r="D139">
        <v>10150740.230000002</v>
      </c>
      <c r="E139">
        <f t="shared" si="20"/>
        <v>6674464.0066666678</v>
      </c>
      <c r="G139">
        <v>3204722.8700000006</v>
      </c>
      <c r="H139">
        <v>8711959.5900000017</v>
      </c>
      <c r="I139">
        <v>12909682.019999988</v>
      </c>
      <c r="J139">
        <f t="shared" si="21"/>
        <v>8275454.8266666634</v>
      </c>
      <c r="L139">
        <f t="shared" si="22"/>
        <v>1600990.8199999956</v>
      </c>
      <c r="M139">
        <f t="shared" si="23"/>
        <v>1600990.8199999956</v>
      </c>
      <c r="N139" s="8" t="s">
        <v>21</v>
      </c>
    </row>
    <row r="140" spans="1:14" x14ac:dyDescent="0.25">
      <c r="A140" t="s">
        <v>150</v>
      </c>
      <c r="B140">
        <v>1750485.4999999998</v>
      </c>
      <c r="C140">
        <v>3674041.2299999995</v>
      </c>
      <c r="D140">
        <v>4173054.7900000024</v>
      </c>
      <c r="E140">
        <f t="shared" si="20"/>
        <v>3199193.8400000003</v>
      </c>
      <c r="G140">
        <v>2490900</v>
      </c>
      <c r="H140">
        <v>6546713.21</v>
      </c>
      <c r="I140">
        <v>8926658.1999999993</v>
      </c>
      <c r="J140">
        <f t="shared" si="21"/>
        <v>5988090.4699999997</v>
      </c>
      <c r="L140">
        <f t="shared" si="22"/>
        <v>2788896.6299999994</v>
      </c>
      <c r="M140">
        <f t="shared" si="23"/>
        <v>2788896.6299999994</v>
      </c>
      <c r="N140" s="8" t="s">
        <v>88</v>
      </c>
    </row>
    <row r="141" spans="1:14" x14ac:dyDescent="0.25">
      <c r="A141" t="s">
        <v>151</v>
      </c>
      <c r="B141">
        <v>6791856.1400000006</v>
      </c>
      <c r="C141">
        <v>5142121.53</v>
      </c>
      <c r="D141">
        <v>6924897.54</v>
      </c>
      <c r="E141">
        <f t="shared" si="20"/>
        <v>6286291.7366666673</v>
      </c>
      <c r="G141">
        <v>10150687.950000005</v>
      </c>
      <c r="H141">
        <v>7602305.589999998</v>
      </c>
      <c r="I141">
        <v>10513981.090000002</v>
      </c>
      <c r="J141">
        <f t="shared" si="21"/>
        <v>9422324.8766666669</v>
      </c>
      <c r="L141">
        <f t="shared" si="22"/>
        <v>3136033.1399999997</v>
      </c>
      <c r="M141">
        <f t="shared" si="23"/>
        <v>3136033.1399999997</v>
      </c>
      <c r="N141" s="8" t="s">
        <v>21</v>
      </c>
    </row>
    <row r="142" spans="1:14" x14ac:dyDescent="0.25">
      <c r="A142" t="s">
        <v>152</v>
      </c>
      <c r="B142">
        <v>499037.9599999999</v>
      </c>
      <c r="C142">
        <v>5050724.76</v>
      </c>
      <c r="D142">
        <v>9481454.1899999995</v>
      </c>
      <c r="E142">
        <f t="shared" si="20"/>
        <v>5010405.6366666667</v>
      </c>
      <c r="G142">
        <v>7274274.5800000001</v>
      </c>
      <c r="H142">
        <v>8672222.2100000028</v>
      </c>
      <c r="I142">
        <v>12201151.57</v>
      </c>
      <c r="J142">
        <f t="shared" si="21"/>
        <v>9382549.453333335</v>
      </c>
      <c r="L142">
        <f t="shared" si="22"/>
        <v>4372143.8166666683</v>
      </c>
      <c r="M142">
        <f t="shared" si="23"/>
        <v>4372143.8166666683</v>
      </c>
      <c r="N142" s="8" t="s">
        <v>88</v>
      </c>
    </row>
    <row r="143" spans="1:14" x14ac:dyDescent="0.25">
      <c r="A143" t="s">
        <v>153</v>
      </c>
      <c r="B143">
        <v>6633026.1100000003</v>
      </c>
      <c r="C143">
        <v>14684447.800000008</v>
      </c>
      <c r="D143">
        <v>5766125.9999999991</v>
      </c>
      <c r="E143">
        <f t="shared" si="20"/>
        <v>9027866.6366666686</v>
      </c>
      <c r="G143">
        <v>367796.72</v>
      </c>
      <c r="H143">
        <v>866911.55999999994</v>
      </c>
      <c r="I143">
        <v>130681.45</v>
      </c>
      <c r="J143">
        <f t="shared" si="21"/>
        <v>455129.90999999992</v>
      </c>
      <c r="L143">
        <f t="shared" si="22"/>
        <v>-8572736.7266666684</v>
      </c>
      <c r="M143">
        <f t="shared" si="23"/>
        <v>0</v>
      </c>
      <c r="N143" s="8" t="s">
        <v>75</v>
      </c>
    </row>
    <row r="144" spans="1:14" x14ac:dyDescent="0.25">
      <c r="A144" t="s">
        <v>154</v>
      </c>
      <c r="B144">
        <v>3370723.2800000003</v>
      </c>
      <c r="C144">
        <v>10389553.660000008</v>
      </c>
      <c r="D144">
        <v>8354685.169999999</v>
      </c>
      <c r="E144">
        <f t="shared" si="20"/>
        <v>7371654.036666669</v>
      </c>
      <c r="G144">
        <v>3356564.0500000003</v>
      </c>
      <c r="H144">
        <v>12437613.299999999</v>
      </c>
      <c r="I144">
        <v>9026843.3100000005</v>
      </c>
      <c r="J144">
        <f t="shared" si="21"/>
        <v>8273673.5533333337</v>
      </c>
      <c r="L144">
        <f t="shared" si="22"/>
        <v>902019.51666666474</v>
      </c>
      <c r="M144">
        <f t="shared" si="23"/>
        <v>902019.51666666474</v>
      </c>
      <c r="N144" s="8" t="s">
        <v>21</v>
      </c>
    </row>
    <row r="145" spans="1:14" x14ac:dyDescent="0.25">
      <c r="A145" t="s">
        <v>155</v>
      </c>
      <c r="B145">
        <v>450930.75000000006</v>
      </c>
      <c r="C145">
        <v>451848.34</v>
      </c>
      <c r="D145">
        <v>427919.33</v>
      </c>
      <c r="E145">
        <f t="shared" si="20"/>
        <v>443566.14000000007</v>
      </c>
      <c r="G145">
        <v>13251128.800000001</v>
      </c>
      <c r="H145">
        <v>8502952.7199999988</v>
      </c>
      <c r="I145">
        <v>8702303.9200000018</v>
      </c>
      <c r="J145">
        <f t="shared" si="21"/>
        <v>10152128.48</v>
      </c>
      <c r="L145">
        <f t="shared" si="22"/>
        <v>9708562.3399999999</v>
      </c>
      <c r="M145">
        <f t="shared" si="23"/>
        <v>9708562.3399999999</v>
      </c>
      <c r="N145" s="8" t="s">
        <v>88</v>
      </c>
    </row>
    <row r="146" spans="1:14" x14ac:dyDescent="0.25">
      <c r="A146" t="s">
        <v>156</v>
      </c>
      <c r="B146">
        <v>0</v>
      </c>
      <c r="C146">
        <v>10994</v>
      </c>
      <c r="D146">
        <v>1028545</v>
      </c>
      <c r="E146">
        <f t="shared" si="20"/>
        <v>346513</v>
      </c>
      <c r="G146">
        <v>0</v>
      </c>
      <c r="H146">
        <v>10072913.670000004</v>
      </c>
      <c r="I146">
        <v>4322061</v>
      </c>
      <c r="J146">
        <f t="shared" si="21"/>
        <v>4798324.8900000015</v>
      </c>
      <c r="L146">
        <f t="shared" si="22"/>
        <v>4451811.8900000015</v>
      </c>
      <c r="M146">
        <f t="shared" si="23"/>
        <v>4451811.8900000015</v>
      </c>
      <c r="N146" s="8" t="s">
        <v>88</v>
      </c>
    </row>
    <row r="147" spans="1:14" x14ac:dyDescent="0.25">
      <c r="A147" t="s">
        <v>157</v>
      </c>
      <c r="B147">
        <v>280</v>
      </c>
      <c r="C147">
        <v>1688752</v>
      </c>
      <c r="D147">
        <v>4340696</v>
      </c>
      <c r="E147">
        <f t="shared" si="20"/>
        <v>2009909.3333333333</v>
      </c>
      <c r="G147">
        <v>10028272.740000002</v>
      </c>
      <c r="H147">
        <v>10231997.140000001</v>
      </c>
      <c r="I147">
        <v>6753563.040000001</v>
      </c>
      <c r="J147">
        <f t="shared" si="21"/>
        <v>9004610.9733333346</v>
      </c>
      <c r="L147">
        <f t="shared" si="22"/>
        <v>6994701.6400000015</v>
      </c>
      <c r="M147">
        <f t="shared" si="23"/>
        <v>6994701.6400000015</v>
      </c>
      <c r="N147" s="8" t="s">
        <v>88</v>
      </c>
    </row>
    <row r="148" spans="1:14" x14ac:dyDescent="0.25">
      <c r="A148" t="s">
        <v>158</v>
      </c>
      <c r="B148">
        <v>705927</v>
      </c>
      <c r="C148">
        <v>216373.8</v>
      </c>
      <c r="D148">
        <v>94053.66</v>
      </c>
      <c r="E148">
        <f t="shared" si="20"/>
        <v>338784.82</v>
      </c>
      <c r="G148">
        <v>20196031.210000005</v>
      </c>
      <c r="H148">
        <v>8713341</v>
      </c>
      <c r="I148">
        <v>5497013.5199999996</v>
      </c>
      <c r="J148">
        <f t="shared" si="21"/>
        <v>11468795.243333334</v>
      </c>
      <c r="L148">
        <f t="shared" si="22"/>
        <v>11130010.423333334</v>
      </c>
      <c r="M148">
        <f t="shared" si="23"/>
        <v>11130010.423333334</v>
      </c>
      <c r="N148" s="8" t="s">
        <v>88</v>
      </c>
    </row>
    <row r="149" spans="1:14" x14ac:dyDescent="0.25">
      <c r="A149" t="s">
        <v>159</v>
      </c>
      <c r="B149">
        <v>2164079.8899999997</v>
      </c>
      <c r="C149">
        <v>2557846.4800000004</v>
      </c>
      <c r="D149">
        <v>2020446.0000000009</v>
      </c>
      <c r="E149">
        <f t="shared" si="20"/>
        <v>2247457.456666667</v>
      </c>
      <c r="G149">
        <v>4913095.6899999995</v>
      </c>
      <c r="H149">
        <v>7260310.9199999999</v>
      </c>
      <c r="I149">
        <v>10938518.210000005</v>
      </c>
      <c r="J149">
        <f t="shared" si="21"/>
        <v>7703974.9400000013</v>
      </c>
      <c r="L149">
        <f t="shared" si="22"/>
        <v>5456517.4833333343</v>
      </c>
      <c r="M149">
        <f t="shared" si="23"/>
        <v>5456517.4833333343</v>
      </c>
      <c r="N149" s="8" t="s">
        <v>88</v>
      </c>
    </row>
    <row r="150" spans="1:14" x14ac:dyDescent="0.25">
      <c r="A150" t="s">
        <v>160</v>
      </c>
      <c r="B150">
        <v>8564981.9199999981</v>
      </c>
      <c r="C150">
        <v>7100871.839999998</v>
      </c>
      <c r="D150">
        <v>6362262.6000000006</v>
      </c>
      <c r="E150">
        <f t="shared" si="20"/>
        <v>7342705.4533333322</v>
      </c>
      <c r="G150">
        <v>9703887.6600000039</v>
      </c>
      <c r="H150">
        <v>6186480</v>
      </c>
      <c r="I150">
        <v>9607867.0500000007</v>
      </c>
      <c r="J150">
        <f t="shared" si="21"/>
        <v>8499411.5700000022</v>
      </c>
      <c r="L150">
        <f t="shared" si="22"/>
        <v>1156706.11666667</v>
      </c>
      <c r="M150">
        <f t="shared" si="23"/>
        <v>1156706.11666667</v>
      </c>
      <c r="N150" s="8" t="s">
        <v>75</v>
      </c>
    </row>
    <row r="151" spans="1:14" x14ac:dyDescent="0.25">
      <c r="A151" t="s">
        <v>161</v>
      </c>
      <c r="B151">
        <v>979117.09</v>
      </c>
      <c r="C151">
        <v>1573292.7699999996</v>
      </c>
      <c r="D151">
        <v>2278370.0200000009</v>
      </c>
      <c r="E151">
        <f t="shared" si="20"/>
        <v>1610259.9600000002</v>
      </c>
      <c r="G151">
        <v>3288633.5</v>
      </c>
      <c r="H151">
        <v>5913341.8700000001</v>
      </c>
      <c r="I151">
        <v>6756071.0700000003</v>
      </c>
      <c r="J151">
        <f t="shared" si="21"/>
        <v>5319348.8133333335</v>
      </c>
      <c r="L151">
        <f t="shared" si="22"/>
        <v>3709088.8533333335</v>
      </c>
      <c r="M151">
        <f t="shared" si="23"/>
        <v>3709088.8533333335</v>
      </c>
      <c r="N151" s="8" t="s">
        <v>75</v>
      </c>
    </row>
    <row r="152" spans="1:14" x14ac:dyDescent="0.25">
      <c r="A152" t="s">
        <v>162</v>
      </c>
      <c r="B152">
        <v>3429668.49</v>
      </c>
      <c r="C152">
        <v>4082859.830000001</v>
      </c>
      <c r="D152">
        <v>2984091.4799999991</v>
      </c>
      <c r="E152">
        <f t="shared" si="20"/>
        <v>3498873.2666666671</v>
      </c>
      <c r="G152">
        <v>8635586.3599999994</v>
      </c>
      <c r="H152">
        <v>8899473</v>
      </c>
      <c r="I152">
        <v>6289412.79</v>
      </c>
      <c r="J152">
        <f t="shared" si="21"/>
        <v>7941490.7166666659</v>
      </c>
      <c r="L152">
        <f t="shared" si="22"/>
        <v>4442617.4499999993</v>
      </c>
      <c r="M152">
        <f t="shared" si="23"/>
        <v>4442617.4499999993</v>
      </c>
      <c r="N152" s="8" t="s">
        <v>21</v>
      </c>
    </row>
    <row r="153" spans="1:14" x14ac:dyDescent="0.25">
      <c r="A153" t="s">
        <v>163</v>
      </c>
      <c r="B153">
        <v>0</v>
      </c>
      <c r="C153">
        <v>2958</v>
      </c>
      <c r="D153">
        <v>33830</v>
      </c>
      <c r="E153">
        <f t="shared" si="20"/>
        <v>12262.666666666666</v>
      </c>
      <c r="G153">
        <v>0</v>
      </c>
      <c r="H153">
        <v>2530101.88</v>
      </c>
      <c r="I153">
        <v>9555599.6400000006</v>
      </c>
      <c r="J153">
        <f t="shared" si="21"/>
        <v>4028567.1733333333</v>
      </c>
      <c r="L153">
        <f t="shared" si="22"/>
        <v>4016304.5066666668</v>
      </c>
      <c r="M153">
        <f t="shared" si="23"/>
        <v>4016304.5066666668</v>
      </c>
      <c r="N153" s="8" t="s">
        <v>88</v>
      </c>
    </row>
    <row r="154" spans="1:14" x14ac:dyDescent="0.25">
      <c r="A154" t="s">
        <v>164</v>
      </c>
      <c r="B154">
        <v>526819.51</v>
      </c>
      <c r="C154">
        <v>627131.99</v>
      </c>
      <c r="D154">
        <v>598671.0199999999</v>
      </c>
      <c r="E154">
        <f t="shared" si="20"/>
        <v>584207.50666666671</v>
      </c>
      <c r="G154">
        <v>7929483.4700000016</v>
      </c>
      <c r="H154">
        <v>5174467.92</v>
      </c>
      <c r="I154">
        <v>7766756.959999999</v>
      </c>
      <c r="J154">
        <f t="shared" si="21"/>
        <v>6956902.7833333341</v>
      </c>
      <c r="L154">
        <f t="shared" si="22"/>
        <v>6372695.2766666673</v>
      </c>
      <c r="M154">
        <f t="shared" si="23"/>
        <v>6372695.2766666673</v>
      </c>
      <c r="N154" s="8" t="s">
        <v>75</v>
      </c>
    </row>
    <row r="155" spans="1:14" x14ac:dyDescent="0.25">
      <c r="A155" t="s">
        <v>165</v>
      </c>
      <c r="B155">
        <v>44006.48</v>
      </c>
      <c r="C155">
        <v>945702.47</v>
      </c>
      <c r="D155">
        <v>3276412.1500000008</v>
      </c>
      <c r="E155">
        <f t="shared" si="20"/>
        <v>1422040.3666666669</v>
      </c>
      <c r="G155">
        <v>2668815.8199999998</v>
      </c>
      <c r="H155">
        <v>3567839.53</v>
      </c>
      <c r="I155">
        <v>6443498.2700000005</v>
      </c>
      <c r="J155">
        <f t="shared" si="21"/>
        <v>4226717.873333334</v>
      </c>
      <c r="L155">
        <f t="shared" si="22"/>
        <v>2804677.5066666668</v>
      </c>
      <c r="M155">
        <f t="shared" si="23"/>
        <v>2804677.5066666668</v>
      </c>
      <c r="N155" s="8" t="s">
        <v>75</v>
      </c>
    </row>
    <row r="156" spans="1:14" x14ac:dyDescent="0.25">
      <c r="A156" t="s">
        <v>166</v>
      </c>
      <c r="B156">
        <v>2626702.1100000003</v>
      </c>
      <c r="C156">
        <v>6134571.1099999994</v>
      </c>
      <c r="D156">
        <v>5357824.59</v>
      </c>
      <c r="E156">
        <f t="shared" si="20"/>
        <v>4706365.9366666665</v>
      </c>
      <c r="G156">
        <v>5803738</v>
      </c>
      <c r="H156">
        <v>8408671</v>
      </c>
      <c r="I156">
        <v>6733711.0599999977</v>
      </c>
      <c r="J156">
        <f t="shared" si="21"/>
        <v>6982040.0199999996</v>
      </c>
      <c r="L156">
        <f t="shared" si="22"/>
        <v>2275674.083333333</v>
      </c>
      <c r="M156">
        <f t="shared" si="23"/>
        <v>2275674.083333333</v>
      </c>
      <c r="N156" s="8" t="s">
        <v>21</v>
      </c>
    </row>
    <row r="157" spans="1:14" x14ac:dyDescent="0.25">
      <c r="A157" t="s">
        <v>167</v>
      </c>
      <c r="B157">
        <v>2451135.0100000002</v>
      </c>
      <c r="C157">
        <v>2028773.0299999998</v>
      </c>
      <c r="D157">
        <v>7723682.2399999984</v>
      </c>
      <c r="E157">
        <f t="shared" si="20"/>
        <v>4067863.4266666658</v>
      </c>
      <c r="G157">
        <v>2506138.92</v>
      </c>
      <c r="H157">
        <v>3360906.7699999996</v>
      </c>
      <c r="I157">
        <v>8340564.25</v>
      </c>
      <c r="J157">
        <f t="shared" si="21"/>
        <v>4735869.9799999995</v>
      </c>
      <c r="L157">
        <f t="shared" si="22"/>
        <v>668006.55333333369</v>
      </c>
      <c r="M157">
        <f t="shared" si="23"/>
        <v>668006.55333333369</v>
      </c>
      <c r="N157" s="8" t="s">
        <v>88</v>
      </c>
    </row>
    <row r="158" spans="1:14" x14ac:dyDescent="0.25">
      <c r="A158" t="s">
        <v>168</v>
      </c>
      <c r="B158">
        <v>2143926.1800000002</v>
      </c>
      <c r="C158">
        <v>11470335.549999997</v>
      </c>
      <c r="D158">
        <v>4830252.9700000035</v>
      </c>
      <c r="E158">
        <f t="shared" si="20"/>
        <v>6148171.5666666664</v>
      </c>
      <c r="G158">
        <v>3391680.290000001</v>
      </c>
      <c r="H158">
        <v>14117129.540000007</v>
      </c>
      <c r="I158">
        <v>4493544.8499999996</v>
      </c>
      <c r="J158">
        <f t="shared" si="21"/>
        <v>7334118.2266666694</v>
      </c>
      <c r="L158">
        <f t="shared" si="22"/>
        <v>1185946.6600000029</v>
      </c>
      <c r="M158">
        <f t="shared" si="23"/>
        <v>1185946.6600000029</v>
      </c>
      <c r="N158" s="8" t="s">
        <v>21</v>
      </c>
    </row>
    <row r="159" spans="1:14" x14ac:dyDescent="0.25">
      <c r="A159" t="s">
        <v>169</v>
      </c>
      <c r="B159">
        <v>2640330.1800000002</v>
      </c>
      <c r="C159">
        <v>6211045.9499999993</v>
      </c>
      <c r="D159">
        <v>5260806.8500000024</v>
      </c>
      <c r="E159">
        <f t="shared" si="20"/>
        <v>4704060.9933333332</v>
      </c>
      <c r="G159">
        <v>4834504.58</v>
      </c>
      <c r="H159">
        <v>7828770.3399999961</v>
      </c>
      <c r="I159">
        <v>7079054.6400000015</v>
      </c>
      <c r="J159">
        <f t="shared" si="21"/>
        <v>6580776.5199999996</v>
      </c>
      <c r="L159">
        <f t="shared" si="22"/>
        <v>1876715.5266666664</v>
      </c>
      <c r="M159">
        <f t="shared" si="23"/>
        <v>1876715.5266666664</v>
      </c>
      <c r="N159" s="8" t="s">
        <v>21</v>
      </c>
    </row>
    <row r="160" spans="1:14" x14ac:dyDescent="0.25">
      <c r="A160" t="s">
        <v>170</v>
      </c>
      <c r="B160">
        <v>4950431.45</v>
      </c>
      <c r="C160">
        <v>9432164.6099999957</v>
      </c>
      <c r="D160">
        <v>6904342.5499999989</v>
      </c>
      <c r="E160">
        <f t="shared" si="20"/>
        <v>7095646.2033333303</v>
      </c>
      <c r="G160">
        <v>3254747.17</v>
      </c>
      <c r="H160">
        <v>7202681.9400000004</v>
      </c>
      <c r="I160">
        <v>6859811.1300000036</v>
      </c>
      <c r="J160">
        <f t="shared" si="21"/>
        <v>5772413.413333334</v>
      </c>
      <c r="L160">
        <f t="shared" si="22"/>
        <v>-1323232.7899999963</v>
      </c>
      <c r="M160">
        <f t="shared" si="23"/>
        <v>0</v>
      </c>
      <c r="N160" s="8" t="s">
        <v>21</v>
      </c>
    </row>
    <row r="161" spans="1:14" x14ac:dyDescent="0.25">
      <c r="A161" t="s">
        <v>171</v>
      </c>
      <c r="B161">
        <v>4016564.2499999991</v>
      </c>
      <c r="C161">
        <v>4191821.4299999992</v>
      </c>
      <c r="D161">
        <v>4098133.9800000004</v>
      </c>
      <c r="E161">
        <f t="shared" si="20"/>
        <v>4102173.2199999993</v>
      </c>
      <c r="G161">
        <v>7507325.330000001</v>
      </c>
      <c r="H161">
        <v>6998588.3000000007</v>
      </c>
      <c r="I161">
        <v>7337573.5599999996</v>
      </c>
      <c r="J161">
        <f t="shared" si="21"/>
        <v>7281162.3966666674</v>
      </c>
      <c r="L161">
        <f t="shared" si="22"/>
        <v>3178989.1766666682</v>
      </c>
      <c r="M161">
        <f t="shared" si="23"/>
        <v>3178989.1766666682</v>
      </c>
      <c r="N161" s="8" t="s">
        <v>21</v>
      </c>
    </row>
    <row r="162" spans="1:14" x14ac:dyDescent="0.25">
      <c r="A162" t="s">
        <v>172</v>
      </c>
      <c r="B162">
        <v>5183015.3199999994</v>
      </c>
      <c r="C162">
        <v>6943578.1599999992</v>
      </c>
      <c r="D162">
        <v>4980403.1300000018</v>
      </c>
      <c r="E162">
        <f t="shared" si="20"/>
        <v>5702332.2033333331</v>
      </c>
      <c r="G162">
        <v>5579515.2599999998</v>
      </c>
      <c r="H162">
        <v>9018671.3500000015</v>
      </c>
      <c r="I162">
        <v>7436296.330000001</v>
      </c>
      <c r="J162">
        <f t="shared" si="21"/>
        <v>7344827.6466666674</v>
      </c>
      <c r="L162">
        <f t="shared" si="22"/>
        <v>1642495.4433333343</v>
      </c>
      <c r="M162">
        <f t="shared" si="23"/>
        <v>1642495.4433333343</v>
      </c>
      <c r="N162" s="8" t="s">
        <v>21</v>
      </c>
    </row>
    <row r="163" spans="1:14" x14ac:dyDescent="0.25">
      <c r="A163" t="s">
        <v>173</v>
      </c>
      <c r="B163">
        <v>3006909.7000000011</v>
      </c>
      <c r="C163">
        <v>4259489.1099999994</v>
      </c>
      <c r="D163">
        <v>4709246.99</v>
      </c>
      <c r="E163">
        <f t="shared" si="20"/>
        <v>3991881.9333333336</v>
      </c>
      <c r="G163">
        <v>4159403</v>
      </c>
      <c r="H163">
        <v>6047235.5</v>
      </c>
      <c r="I163">
        <v>7956302</v>
      </c>
      <c r="J163">
        <f t="shared" si="21"/>
        <v>6054313.5</v>
      </c>
      <c r="L163">
        <f t="shared" si="22"/>
        <v>2062431.5666666664</v>
      </c>
      <c r="M163">
        <f t="shared" si="23"/>
        <v>2062431.5666666664</v>
      </c>
      <c r="N163" s="8" t="s">
        <v>21</v>
      </c>
    </row>
    <row r="164" spans="1:14" x14ac:dyDescent="0.25">
      <c r="A164" t="s">
        <v>174</v>
      </c>
      <c r="B164">
        <v>5713040.9800000004</v>
      </c>
      <c r="C164">
        <v>9170830.3200000022</v>
      </c>
      <c r="D164">
        <v>3539239.5799999996</v>
      </c>
      <c r="E164">
        <f t="shared" si="20"/>
        <v>6141036.9600000009</v>
      </c>
      <c r="G164">
        <v>9446387.7599999998</v>
      </c>
      <c r="H164">
        <v>11321605.750000007</v>
      </c>
      <c r="I164">
        <v>13284499.999999998</v>
      </c>
      <c r="J164">
        <f t="shared" si="21"/>
        <v>11350831.170000002</v>
      </c>
      <c r="L164">
        <f t="shared" si="22"/>
        <v>5209794.2100000009</v>
      </c>
      <c r="M164">
        <f t="shared" si="23"/>
        <v>5209794.2100000009</v>
      </c>
      <c r="N164" s="8" t="s">
        <v>21</v>
      </c>
    </row>
    <row r="165" spans="1:14" x14ac:dyDescent="0.25">
      <c r="A165" t="s">
        <v>175</v>
      </c>
      <c r="B165">
        <v>0</v>
      </c>
      <c r="C165">
        <v>3952145.41</v>
      </c>
      <c r="D165">
        <v>8617115.7599999998</v>
      </c>
      <c r="E165">
        <f t="shared" si="20"/>
        <v>4189753.7233333332</v>
      </c>
      <c r="G165">
        <v>0</v>
      </c>
      <c r="H165">
        <v>4001959.7300000009</v>
      </c>
      <c r="I165">
        <v>9415466.9700000025</v>
      </c>
      <c r="J165">
        <f t="shared" si="21"/>
        <v>4472475.5666666673</v>
      </c>
      <c r="L165">
        <f t="shared" si="22"/>
        <v>282721.8433333342</v>
      </c>
      <c r="M165">
        <f t="shared" si="23"/>
        <v>282721.8433333342</v>
      </c>
      <c r="N165" s="8" t="s">
        <v>75</v>
      </c>
    </row>
    <row r="166" spans="1:14" x14ac:dyDescent="0.25">
      <c r="A166" t="s">
        <v>176</v>
      </c>
      <c r="B166">
        <v>4353721.71</v>
      </c>
      <c r="C166">
        <v>5785068.2999999998</v>
      </c>
      <c r="D166">
        <v>5752843.7999999989</v>
      </c>
      <c r="E166">
        <f t="shared" si="20"/>
        <v>5297211.2699999996</v>
      </c>
      <c r="G166">
        <v>4445747.8999999994</v>
      </c>
      <c r="H166">
        <v>5805349.8999999994</v>
      </c>
      <c r="I166">
        <v>6402001.0999999996</v>
      </c>
      <c r="J166">
        <f t="shared" si="21"/>
        <v>5551032.9666666659</v>
      </c>
      <c r="L166">
        <f t="shared" si="22"/>
        <v>253821.69666666631</v>
      </c>
      <c r="M166">
        <f t="shared" si="23"/>
        <v>253821.69666666631</v>
      </c>
      <c r="N166" s="8" t="s">
        <v>88</v>
      </c>
    </row>
    <row r="167" spans="1:14" x14ac:dyDescent="0.25">
      <c r="A167" t="s">
        <v>177</v>
      </c>
      <c r="B167">
        <v>1747138.37</v>
      </c>
      <c r="C167">
        <v>8092871.75</v>
      </c>
      <c r="D167">
        <v>5330150.2100000037</v>
      </c>
      <c r="E167">
        <f t="shared" si="20"/>
        <v>5056720.1100000022</v>
      </c>
      <c r="G167">
        <v>4197288.6399999987</v>
      </c>
      <c r="H167">
        <v>8762936.950000003</v>
      </c>
      <c r="I167">
        <v>5596477.1399999997</v>
      </c>
      <c r="J167">
        <f t="shared" si="21"/>
        <v>6185567.5766666671</v>
      </c>
      <c r="L167">
        <f t="shared" si="22"/>
        <v>1128847.4666666649</v>
      </c>
      <c r="M167">
        <f t="shared" si="23"/>
        <v>1128847.4666666649</v>
      </c>
      <c r="N167" s="8" t="s">
        <v>88</v>
      </c>
    </row>
    <row r="168" spans="1:14" x14ac:dyDescent="0.25">
      <c r="A168" t="s">
        <v>178</v>
      </c>
      <c r="B168">
        <v>526008.75</v>
      </c>
      <c r="C168">
        <v>4777252.9200000037</v>
      </c>
      <c r="D168">
        <v>2234238.4299999974</v>
      </c>
      <c r="E168">
        <f t="shared" si="20"/>
        <v>2512500.0333333337</v>
      </c>
      <c r="G168">
        <v>7834589.2600000016</v>
      </c>
      <c r="H168">
        <v>7399363.8300000038</v>
      </c>
      <c r="I168">
        <v>6058226.7599999998</v>
      </c>
      <c r="J168">
        <f t="shared" si="21"/>
        <v>7097393.2833333351</v>
      </c>
      <c r="L168">
        <f t="shared" si="22"/>
        <v>4584893.2500000019</v>
      </c>
      <c r="M168">
        <f t="shared" si="23"/>
        <v>4584893.2500000019</v>
      </c>
      <c r="N168" s="8" t="s">
        <v>88</v>
      </c>
    </row>
    <row r="169" spans="1:14" x14ac:dyDescent="0.25">
      <c r="A169" t="s">
        <v>179</v>
      </c>
      <c r="B169">
        <v>1141162.1800000002</v>
      </c>
      <c r="C169">
        <v>2630610.4500000002</v>
      </c>
      <c r="D169">
        <v>2310086.6199999987</v>
      </c>
      <c r="E169">
        <f t="shared" si="20"/>
        <v>2027286.4166666663</v>
      </c>
      <c r="G169">
        <v>5003826.1999999993</v>
      </c>
      <c r="H169">
        <v>6522884.8600000003</v>
      </c>
      <c r="I169">
        <v>7798686.9000000013</v>
      </c>
      <c r="J169">
        <f t="shared" si="21"/>
        <v>6441799.3200000003</v>
      </c>
      <c r="L169">
        <f t="shared" si="22"/>
        <v>4414512.9033333343</v>
      </c>
      <c r="M169">
        <f t="shared" si="23"/>
        <v>4414512.9033333343</v>
      </c>
      <c r="N169" s="8" t="s">
        <v>88</v>
      </c>
    </row>
    <row r="170" spans="1:14" x14ac:dyDescent="0.25">
      <c r="A170" t="s">
        <v>180</v>
      </c>
      <c r="B170">
        <v>4132139.1</v>
      </c>
      <c r="C170">
        <v>14065796.159999996</v>
      </c>
      <c r="D170">
        <v>271571.68999999994</v>
      </c>
      <c r="E170">
        <f t="shared" si="20"/>
        <v>6156502.3166666664</v>
      </c>
      <c r="G170">
        <v>35000</v>
      </c>
      <c r="H170">
        <v>12774310.749999989</v>
      </c>
      <c r="I170">
        <v>187978.27</v>
      </c>
      <c r="J170">
        <f t="shared" si="21"/>
        <v>4332429.6733333291</v>
      </c>
      <c r="L170">
        <f t="shared" si="22"/>
        <v>-1824072.6433333373</v>
      </c>
      <c r="M170">
        <f t="shared" si="23"/>
        <v>0</v>
      </c>
      <c r="N170" s="8" t="s">
        <v>21</v>
      </c>
    </row>
    <row r="171" spans="1:14" x14ac:dyDescent="0.25">
      <c r="A171" t="s">
        <v>181</v>
      </c>
      <c r="B171">
        <v>426492.7</v>
      </c>
      <c r="C171">
        <v>3790133.1999999993</v>
      </c>
      <c r="D171">
        <v>3270142.100000001</v>
      </c>
      <c r="E171">
        <f t="shared" si="20"/>
        <v>2495589.3333333335</v>
      </c>
      <c r="G171">
        <v>1206411.9599999997</v>
      </c>
      <c r="H171">
        <v>6515584.3700000001</v>
      </c>
      <c r="I171">
        <v>4723779.0600000005</v>
      </c>
      <c r="J171">
        <f t="shared" si="21"/>
        <v>4148591.7966666669</v>
      </c>
      <c r="L171">
        <f t="shared" si="22"/>
        <v>1653002.4633333334</v>
      </c>
      <c r="M171">
        <f t="shared" si="23"/>
        <v>1653002.4633333334</v>
      </c>
      <c r="N171" s="8" t="s">
        <v>88</v>
      </c>
    </row>
    <row r="172" spans="1:14" x14ac:dyDescent="0.25">
      <c r="A172" t="s">
        <v>182</v>
      </c>
      <c r="B172">
        <v>326345.2</v>
      </c>
      <c r="C172">
        <v>2546531.65</v>
      </c>
      <c r="D172">
        <v>4897669.0799999991</v>
      </c>
      <c r="E172">
        <f t="shared" si="20"/>
        <v>2590181.9766666666</v>
      </c>
      <c r="G172">
        <v>582081.81000000006</v>
      </c>
      <c r="H172">
        <v>2729898.59</v>
      </c>
      <c r="I172">
        <v>4681142.71</v>
      </c>
      <c r="J172">
        <f t="shared" si="21"/>
        <v>2664374.3699999996</v>
      </c>
      <c r="L172">
        <f t="shared" si="22"/>
        <v>74192.393333333079</v>
      </c>
      <c r="M172">
        <f t="shared" si="23"/>
        <v>74192.393333333079</v>
      </c>
      <c r="N172" s="8" t="s">
        <v>88</v>
      </c>
    </row>
    <row r="173" spans="1:14" x14ac:dyDescent="0.25">
      <c r="A173" t="s">
        <v>183</v>
      </c>
      <c r="B173">
        <v>900555.73</v>
      </c>
      <c r="C173">
        <v>2048399.5799999996</v>
      </c>
      <c r="D173">
        <v>1617128.2699999996</v>
      </c>
      <c r="E173">
        <f t="shared" si="20"/>
        <v>1522027.8599999996</v>
      </c>
      <c r="G173">
        <v>10255159.890000001</v>
      </c>
      <c r="H173">
        <v>9172019.3300000001</v>
      </c>
      <c r="I173">
        <v>6761844.7899999991</v>
      </c>
      <c r="J173">
        <f t="shared" si="21"/>
        <v>8729674.6699999999</v>
      </c>
      <c r="L173">
        <f t="shared" si="22"/>
        <v>7207646.8100000005</v>
      </c>
      <c r="M173">
        <f t="shared" si="23"/>
        <v>7207646.8100000005</v>
      </c>
      <c r="N173" s="8" t="s">
        <v>88</v>
      </c>
    </row>
    <row r="174" spans="1:14" x14ac:dyDescent="0.25">
      <c r="A174" t="s">
        <v>184</v>
      </c>
      <c r="B174">
        <v>3459293.87</v>
      </c>
      <c r="C174">
        <v>2595688.84</v>
      </c>
      <c r="D174">
        <v>5659228.7100000009</v>
      </c>
      <c r="E174">
        <f t="shared" si="20"/>
        <v>3904737.1400000006</v>
      </c>
      <c r="G174">
        <v>4889480.1300000008</v>
      </c>
      <c r="H174">
        <v>2965185.9099999997</v>
      </c>
      <c r="I174">
        <v>6855496.299999997</v>
      </c>
      <c r="J174">
        <f t="shared" si="21"/>
        <v>4903387.4466666663</v>
      </c>
      <c r="L174">
        <f t="shared" si="22"/>
        <v>998650.30666666571</v>
      </c>
      <c r="M174">
        <f t="shared" si="23"/>
        <v>998650.30666666571</v>
      </c>
      <c r="N174" s="8" t="s">
        <v>88</v>
      </c>
    </row>
    <row r="175" spans="1:14" x14ac:dyDescent="0.25">
      <c r="A175" t="s">
        <v>185</v>
      </c>
      <c r="B175">
        <v>174473</v>
      </c>
      <c r="C175">
        <v>3509873.9600000004</v>
      </c>
      <c r="D175">
        <v>1830311.3699999999</v>
      </c>
      <c r="E175">
        <f t="shared" si="20"/>
        <v>1838219.4433333334</v>
      </c>
      <c r="G175">
        <v>197553.2</v>
      </c>
      <c r="H175">
        <v>8623376.520000007</v>
      </c>
      <c r="I175">
        <v>3815781.49</v>
      </c>
      <c r="J175">
        <f t="shared" si="21"/>
        <v>4212237.0700000022</v>
      </c>
      <c r="L175">
        <f t="shared" si="22"/>
        <v>2374017.6266666688</v>
      </c>
      <c r="M175">
        <f t="shared" si="23"/>
        <v>2374017.6266666688</v>
      </c>
      <c r="N175" s="8" t="s">
        <v>75</v>
      </c>
    </row>
    <row r="176" spans="1:14" x14ac:dyDescent="0.25">
      <c r="A176" t="s">
        <v>186</v>
      </c>
      <c r="B176">
        <v>180</v>
      </c>
      <c r="C176">
        <v>6869958</v>
      </c>
      <c r="D176">
        <v>3688822</v>
      </c>
      <c r="E176">
        <f t="shared" si="20"/>
        <v>3519653.3333333335</v>
      </c>
      <c r="G176">
        <v>0</v>
      </c>
      <c r="H176">
        <v>8825081</v>
      </c>
      <c r="I176">
        <v>5233824</v>
      </c>
      <c r="J176">
        <f t="shared" si="21"/>
        <v>4686301.666666667</v>
      </c>
      <c r="L176">
        <f t="shared" si="22"/>
        <v>1166648.3333333335</v>
      </c>
      <c r="M176">
        <f t="shared" si="23"/>
        <v>1166648.3333333335</v>
      </c>
      <c r="N176" s="8" t="s">
        <v>88</v>
      </c>
    </row>
    <row r="177" spans="1:14" x14ac:dyDescent="0.25">
      <c r="A177" t="s">
        <v>187</v>
      </c>
      <c r="B177">
        <v>6483.7099999999991</v>
      </c>
      <c r="C177">
        <v>461399.92</v>
      </c>
      <c r="D177">
        <v>5134510.6300000018</v>
      </c>
      <c r="E177">
        <f t="shared" si="20"/>
        <v>1867464.7533333339</v>
      </c>
      <c r="G177">
        <v>3394822.89</v>
      </c>
      <c r="H177">
        <v>6276710.1700000037</v>
      </c>
      <c r="I177">
        <v>5814805.709999999</v>
      </c>
      <c r="J177">
        <f t="shared" si="21"/>
        <v>5162112.9233333347</v>
      </c>
      <c r="L177">
        <f t="shared" si="22"/>
        <v>3294648.1700000009</v>
      </c>
      <c r="M177">
        <f t="shared" si="23"/>
        <v>3294648.1700000009</v>
      </c>
      <c r="N177" s="8" t="s">
        <v>88</v>
      </c>
    </row>
    <row r="178" spans="1:14" x14ac:dyDescent="0.25">
      <c r="A178" t="s">
        <v>188</v>
      </c>
      <c r="B178">
        <v>6304972</v>
      </c>
      <c r="C178">
        <v>6175615.6699999981</v>
      </c>
      <c r="D178">
        <v>13411158.93</v>
      </c>
      <c r="E178">
        <f t="shared" si="20"/>
        <v>8630582.1999999993</v>
      </c>
      <c r="G178">
        <v>6455458.2600000007</v>
      </c>
      <c r="H178">
        <v>6117485.0300000031</v>
      </c>
      <c r="I178">
        <v>8877376.2400000002</v>
      </c>
      <c r="J178">
        <f t="shared" si="21"/>
        <v>7150106.5100000007</v>
      </c>
      <c r="L178">
        <f t="shared" si="22"/>
        <v>-1480475.6899999985</v>
      </c>
      <c r="M178">
        <f t="shared" si="23"/>
        <v>0</v>
      </c>
      <c r="N178" s="8" t="s">
        <v>21</v>
      </c>
    </row>
    <row r="179" spans="1:14" x14ac:dyDescent="0.25">
      <c r="A179" t="s">
        <v>189</v>
      </c>
      <c r="B179">
        <v>514098.79</v>
      </c>
      <c r="C179">
        <v>449338.97</v>
      </c>
      <c r="D179">
        <v>11619635.460000001</v>
      </c>
      <c r="E179">
        <f t="shared" si="20"/>
        <v>4194357.74</v>
      </c>
      <c r="G179">
        <v>464336.16</v>
      </c>
      <c r="H179">
        <v>1330856</v>
      </c>
      <c r="I179">
        <v>13614551.369999988</v>
      </c>
      <c r="J179">
        <f t="shared" si="21"/>
        <v>5136581.176666663</v>
      </c>
      <c r="L179">
        <f t="shared" si="22"/>
        <v>942223.4366666628</v>
      </c>
      <c r="M179">
        <f t="shared" si="23"/>
        <v>942223.4366666628</v>
      </c>
      <c r="N179" s="8" t="s">
        <v>21</v>
      </c>
    </row>
    <row r="180" spans="1:14" x14ac:dyDescent="0.25">
      <c r="A180" t="s">
        <v>190</v>
      </c>
      <c r="B180">
        <v>286400.1999999999</v>
      </c>
      <c r="C180">
        <v>1242416.4499999995</v>
      </c>
      <c r="D180">
        <v>2268660.5700000008</v>
      </c>
      <c r="E180">
        <f t="shared" si="20"/>
        <v>1265825.74</v>
      </c>
      <c r="G180">
        <v>3410319</v>
      </c>
      <c r="H180">
        <v>4960711.0100000007</v>
      </c>
      <c r="I180">
        <v>7867655.0499999998</v>
      </c>
      <c r="J180">
        <f t="shared" si="21"/>
        <v>5412895.0200000005</v>
      </c>
      <c r="L180">
        <f t="shared" si="22"/>
        <v>4147069.2800000003</v>
      </c>
      <c r="M180">
        <f t="shared" si="23"/>
        <v>4147069.2800000003</v>
      </c>
      <c r="N180" s="8" t="s">
        <v>88</v>
      </c>
    </row>
    <row r="181" spans="1:14" x14ac:dyDescent="0.25">
      <c r="A181" t="s">
        <v>191</v>
      </c>
      <c r="B181">
        <v>688524.33</v>
      </c>
      <c r="C181">
        <v>1154058.9200000004</v>
      </c>
      <c r="D181">
        <v>1651650.26</v>
      </c>
      <c r="E181">
        <f t="shared" si="20"/>
        <v>1164744.5033333336</v>
      </c>
      <c r="G181">
        <v>1536852.8199999998</v>
      </c>
      <c r="H181">
        <v>3424731.5199999996</v>
      </c>
      <c r="I181">
        <v>5660504.2599999988</v>
      </c>
      <c r="J181">
        <f t="shared" si="21"/>
        <v>3540696.1999999993</v>
      </c>
      <c r="L181">
        <f t="shared" si="22"/>
        <v>2375951.6966666654</v>
      </c>
      <c r="M181">
        <f t="shared" si="23"/>
        <v>2375951.6966666654</v>
      </c>
      <c r="N181" s="8" t="s">
        <v>88</v>
      </c>
    </row>
    <row r="182" spans="1:14" x14ac:dyDescent="0.25">
      <c r="A182" t="s">
        <v>192</v>
      </c>
      <c r="B182">
        <v>40112.1</v>
      </c>
      <c r="C182">
        <v>1639417.4899999998</v>
      </c>
      <c r="D182">
        <v>735299.38</v>
      </c>
      <c r="E182">
        <f t="shared" si="20"/>
        <v>804942.98999999987</v>
      </c>
      <c r="G182">
        <v>4793915.8400000008</v>
      </c>
      <c r="H182">
        <v>4510009.7600000016</v>
      </c>
      <c r="I182">
        <v>6541825.9300000006</v>
      </c>
      <c r="J182">
        <f t="shared" si="21"/>
        <v>5281917.1766666668</v>
      </c>
      <c r="L182">
        <f t="shared" si="22"/>
        <v>4476974.1866666665</v>
      </c>
      <c r="M182">
        <f t="shared" si="23"/>
        <v>4476974.1866666665</v>
      </c>
      <c r="N182" s="8" t="s">
        <v>88</v>
      </c>
    </row>
    <row r="183" spans="1:14" x14ac:dyDescent="0.25">
      <c r="A183" t="s">
        <v>193</v>
      </c>
      <c r="B183">
        <v>2578136.3399999994</v>
      </c>
      <c r="C183">
        <v>4396911.6199999992</v>
      </c>
      <c r="D183">
        <v>11856175.910000002</v>
      </c>
      <c r="E183">
        <f t="shared" si="20"/>
        <v>6277074.623333334</v>
      </c>
      <c r="G183">
        <v>1701842.29</v>
      </c>
      <c r="H183">
        <v>2761569.87</v>
      </c>
      <c r="I183">
        <v>6159022.0299999993</v>
      </c>
      <c r="J183">
        <f t="shared" si="21"/>
        <v>3540811.3966666665</v>
      </c>
      <c r="L183">
        <f t="shared" si="22"/>
        <v>-2736263.2266666675</v>
      </c>
      <c r="M183">
        <f t="shared" si="23"/>
        <v>0</v>
      </c>
      <c r="N183" s="8" t="s">
        <v>21</v>
      </c>
    </row>
    <row r="184" spans="1:14" x14ac:dyDescent="0.25">
      <c r="A184" t="s">
        <v>194</v>
      </c>
      <c r="B184">
        <v>15269600.43</v>
      </c>
      <c r="C184">
        <v>2316055.1100000003</v>
      </c>
      <c r="D184">
        <v>1976198.11</v>
      </c>
      <c r="E184">
        <f t="shared" si="20"/>
        <v>6520617.8833333328</v>
      </c>
      <c r="G184">
        <v>28800673.599999998</v>
      </c>
      <c r="H184">
        <v>10154159.880000001</v>
      </c>
      <c r="I184">
        <v>10943180.359999999</v>
      </c>
      <c r="J184">
        <f t="shared" si="21"/>
        <v>16632671.279999999</v>
      </c>
      <c r="L184">
        <f t="shared" si="22"/>
        <v>10112053.396666666</v>
      </c>
      <c r="M184">
        <f t="shared" si="23"/>
        <v>10112053.396666666</v>
      </c>
      <c r="N184" s="8" t="s">
        <v>21</v>
      </c>
    </row>
    <row r="185" spans="1:14" x14ac:dyDescent="0.25">
      <c r="A185" t="s">
        <v>195</v>
      </c>
      <c r="B185">
        <v>186140.00999999995</v>
      </c>
      <c r="C185">
        <v>924703.29999999993</v>
      </c>
      <c r="D185">
        <v>2836848.6699999985</v>
      </c>
      <c r="E185">
        <f t="shared" si="20"/>
        <v>1315897.3266666662</v>
      </c>
      <c r="G185">
        <v>2831231.9399999995</v>
      </c>
      <c r="H185">
        <v>4814117.7199999988</v>
      </c>
      <c r="I185">
        <v>5749906.5800000001</v>
      </c>
      <c r="J185">
        <f t="shared" si="21"/>
        <v>4465085.4133333331</v>
      </c>
      <c r="L185">
        <f t="shared" si="22"/>
        <v>3149188.0866666669</v>
      </c>
      <c r="M185">
        <f t="shared" si="23"/>
        <v>3149188.0866666669</v>
      </c>
      <c r="N185" s="8" t="s">
        <v>88</v>
      </c>
    </row>
    <row r="186" spans="1:14" x14ac:dyDescent="0.25">
      <c r="A186" t="s">
        <v>196</v>
      </c>
      <c r="B186">
        <v>38542</v>
      </c>
      <c r="C186">
        <v>117807.01</v>
      </c>
      <c r="D186">
        <v>2925185.81</v>
      </c>
      <c r="E186">
        <f t="shared" si="20"/>
        <v>1027178.2733333334</v>
      </c>
      <c r="G186">
        <v>106154</v>
      </c>
      <c r="H186">
        <v>484014.5</v>
      </c>
      <c r="I186">
        <v>5271017.1999999993</v>
      </c>
      <c r="J186">
        <f t="shared" si="21"/>
        <v>1953728.5666666664</v>
      </c>
      <c r="L186">
        <f t="shared" si="22"/>
        <v>926550.29333333299</v>
      </c>
      <c r="M186">
        <f t="shared" si="23"/>
        <v>926550.29333333299</v>
      </c>
      <c r="N186" s="8" t="s">
        <v>88</v>
      </c>
    </row>
    <row r="187" spans="1:14" x14ac:dyDescent="0.25">
      <c r="A187" t="s">
        <v>197</v>
      </c>
      <c r="B187">
        <v>869214</v>
      </c>
      <c r="C187">
        <v>3664884.6</v>
      </c>
      <c r="D187">
        <v>3833133.7500000005</v>
      </c>
      <c r="E187">
        <f t="shared" si="20"/>
        <v>2789077.4499999997</v>
      </c>
      <c r="G187">
        <v>2999525.5500000003</v>
      </c>
      <c r="H187">
        <v>4754651.46</v>
      </c>
      <c r="I187">
        <v>4465145.3799999962</v>
      </c>
      <c r="J187">
        <f t="shared" si="21"/>
        <v>4073107.4633333324</v>
      </c>
      <c r="L187">
        <f t="shared" si="22"/>
        <v>1284030.0133333327</v>
      </c>
      <c r="M187">
        <f t="shared" si="23"/>
        <v>1284030.0133333327</v>
      </c>
      <c r="N187" s="8" t="s">
        <v>88</v>
      </c>
    </row>
    <row r="188" spans="1:14" x14ac:dyDescent="0.25">
      <c r="A188" t="s">
        <v>198</v>
      </c>
      <c r="B188">
        <v>703405.17</v>
      </c>
      <c r="C188">
        <v>3554817.67</v>
      </c>
      <c r="D188">
        <v>2538253.3600000008</v>
      </c>
      <c r="E188">
        <f t="shared" si="20"/>
        <v>2265492.0666666669</v>
      </c>
      <c r="G188">
        <v>3698557.3</v>
      </c>
      <c r="H188">
        <v>6430847.4199999999</v>
      </c>
      <c r="I188">
        <v>3313700.78</v>
      </c>
      <c r="J188">
        <f t="shared" si="21"/>
        <v>4481035.166666666</v>
      </c>
      <c r="L188">
        <f t="shared" si="22"/>
        <v>2215543.0999999992</v>
      </c>
      <c r="M188">
        <f t="shared" si="23"/>
        <v>2215543.0999999992</v>
      </c>
      <c r="N188" s="8" t="s">
        <v>88</v>
      </c>
    </row>
    <row r="189" spans="1:14" x14ac:dyDescent="0.25">
      <c r="A189" t="s">
        <v>199</v>
      </c>
      <c r="B189">
        <v>332382.52000000014</v>
      </c>
      <c r="C189">
        <v>1188324.3099999996</v>
      </c>
      <c r="D189">
        <v>1975912.24</v>
      </c>
      <c r="E189">
        <f t="shared" si="20"/>
        <v>1165539.6899999997</v>
      </c>
      <c r="G189">
        <v>1085073.25</v>
      </c>
      <c r="H189">
        <v>4998625.9800000004</v>
      </c>
      <c r="I189">
        <v>4643779.3000000007</v>
      </c>
      <c r="J189">
        <f t="shared" si="21"/>
        <v>3575826.1766666672</v>
      </c>
      <c r="L189">
        <f t="shared" si="22"/>
        <v>2410286.4866666673</v>
      </c>
      <c r="M189">
        <f t="shared" si="23"/>
        <v>2410286.4866666673</v>
      </c>
      <c r="N189" s="8" t="s">
        <v>88</v>
      </c>
    </row>
    <row r="190" spans="1:14" x14ac:dyDescent="0.25">
      <c r="A190" t="s">
        <v>200</v>
      </c>
      <c r="B190">
        <v>93415.01999999999</v>
      </c>
      <c r="C190">
        <v>961715.59000000032</v>
      </c>
      <c r="D190">
        <v>985814.72000000055</v>
      </c>
      <c r="E190">
        <f t="shared" si="20"/>
        <v>680315.11000000034</v>
      </c>
      <c r="G190">
        <v>-30000</v>
      </c>
      <c r="H190">
        <v>5127081.169999999</v>
      </c>
      <c r="I190">
        <v>5117090.84</v>
      </c>
      <c r="J190">
        <f t="shared" si="21"/>
        <v>3404724.0033333325</v>
      </c>
      <c r="L190">
        <f t="shared" si="22"/>
        <v>2724408.8933333321</v>
      </c>
      <c r="M190">
        <f t="shared" si="23"/>
        <v>2724408.8933333321</v>
      </c>
      <c r="N190" s="8" t="s">
        <v>75</v>
      </c>
    </row>
    <row r="191" spans="1:14" x14ac:dyDescent="0.25">
      <c r="A191" t="s">
        <v>201</v>
      </c>
      <c r="B191">
        <v>10919363.630000001</v>
      </c>
      <c r="C191">
        <v>26030260.470000003</v>
      </c>
      <c r="D191">
        <v>45641689.749999918</v>
      </c>
      <c r="E191">
        <f t="shared" si="20"/>
        <v>27530437.949999973</v>
      </c>
      <c r="G191">
        <v>4440223.5199999996</v>
      </c>
      <c r="H191">
        <v>5614706.0800000001</v>
      </c>
      <c r="I191">
        <v>3810718.9500000007</v>
      </c>
      <c r="J191">
        <f t="shared" si="21"/>
        <v>4621882.8500000006</v>
      </c>
      <c r="L191">
        <f t="shared" si="22"/>
        <v>-22908555.099999972</v>
      </c>
      <c r="M191">
        <f t="shared" si="23"/>
        <v>0</v>
      </c>
      <c r="N191" s="8" t="s">
        <v>21</v>
      </c>
    </row>
    <row r="192" spans="1:14" x14ac:dyDescent="0.25">
      <c r="A192" t="s">
        <v>202</v>
      </c>
      <c r="B192">
        <v>2241120.3899999997</v>
      </c>
      <c r="C192">
        <v>3909870.5599999987</v>
      </c>
      <c r="D192">
        <v>1929341.3500000003</v>
      </c>
      <c r="E192">
        <f t="shared" si="20"/>
        <v>2693444.0999999996</v>
      </c>
      <c r="G192">
        <v>3069494.28</v>
      </c>
      <c r="H192">
        <v>6656999.5499999998</v>
      </c>
      <c r="I192">
        <v>4225967.4000000004</v>
      </c>
      <c r="J192">
        <f t="shared" si="21"/>
        <v>4650820.41</v>
      </c>
      <c r="L192">
        <f t="shared" si="22"/>
        <v>1957376.3100000005</v>
      </c>
      <c r="M192">
        <f t="shared" si="23"/>
        <v>1957376.3100000005</v>
      </c>
      <c r="N192" s="8" t="s">
        <v>88</v>
      </c>
    </row>
    <row r="193" spans="1:14" x14ac:dyDescent="0.25">
      <c r="A193" t="s">
        <v>203</v>
      </c>
      <c r="B193">
        <v>21593.599999999999</v>
      </c>
      <c r="C193">
        <v>719066.9099999998</v>
      </c>
      <c r="D193">
        <v>2307799.8300000015</v>
      </c>
      <c r="E193">
        <f t="shared" si="20"/>
        <v>1016153.4466666671</v>
      </c>
      <c r="G193">
        <v>1228247</v>
      </c>
      <c r="H193">
        <v>2442517</v>
      </c>
      <c r="I193">
        <v>3956842</v>
      </c>
      <c r="J193">
        <f t="shared" si="21"/>
        <v>2542535.3333333335</v>
      </c>
      <c r="L193">
        <f t="shared" si="22"/>
        <v>1526381.8866666663</v>
      </c>
      <c r="M193">
        <f t="shared" si="23"/>
        <v>1526381.8866666663</v>
      </c>
      <c r="N193" s="8" t="s">
        <v>88</v>
      </c>
    </row>
    <row r="194" spans="1:14" x14ac:dyDescent="0.25">
      <c r="A194" t="s">
        <v>204</v>
      </c>
      <c r="B194">
        <v>674687.66000000015</v>
      </c>
      <c r="C194">
        <v>695051.47000000009</v>
      </c>
      <c r="D194">
        <v>1060097.53</v>
      </c>
      <c r="E194">
        <f t="shared" si="20"/>
        <v>809945.55333333334</v>
      </c>
      <c r="G194">
        <v>3844002.0400000005</v>
      </c>
      <c r="H194">
        <v>4419462.9899999993</v>
      </c>
      <c r="I194">
        <v>4704346.8600000031</v>
      </c>
      <c r="J194">
        <f t="shared" si="21"/>
        <v>4322603.9633333338</v>
      </c>
      <c r="L194">
        <f t="shared" si="22"/>
        <v>3512658.4100000006</v>
      </c>
      <c r="M194">
        <f t="shared" si="23"/>
        <v>3512658.4100000006</v>
      </c>
      <c r="N194" s="8" t="s">
        <v>88</v>
      </c>
    </row>
    <row r="195" spans="1:14" x14ac:dyDescent="0.25">
      <c r="A195" t="s">
        <v>205</v>
      </c>
      <c r="B195">
        <v>373499.23000000004</v>
      </c>
      <c r="C195">
        <v>497553.63999999996</v>
      </c>
      <c r="D195">
        <v>1946500.78</v>
      </c>
      <c r="E195">
        <f t="shared" si="20"/>
        <v>939184.54999999993</v>
      </c>
      <c r="G195">
        <v>2486869.8099999987</v>
      </c>
      <c r="H195">
        <v>3021981.43</v>
      </c>
      <c r="I195">
        <v>6900636.3399999971</v>
      </c>
      <c r="J195">
        <f t="shared" si="21"/>
        <v>4136495.859999998</v>
      </c>
      <c r="L195">
        <f t="shared" si="22"/>
        <v>3197311.3099999982</v>
      </c>
      <c r="M195">
        <f t="shared" si="23"/>
        <v>3197311.3099999982</v>
      </c>
      <c r="N195" s="8" t="s">
        <v>88</v>
      </c>
    </row>
    <row r="196" spans="1:14" x14ac:dyDescent="0.25">
      <c r="A196" t="s">
        <v>206</v>
      </c>
      <c r="B196">
        <v>174950.50999999992</v>
      </c>
      <c r="C196">
        <v>478300.88999999984</v>
      </c>
      <c r="D196">
        <v>1081538.4899999998</v>
      </c>
      <c r="E196">
        <f t="shared" ref="E196:E259" si="24">AVERAGE(B196:D196)</f>
        <v>578263.29666666652</v>
      </c>
      <c r="G196">
        <v>168138</v>
      </c>
      <c r="H196">
        <v>1858009.19</v>
      </c>
      <c r="I196">
        <v>4055507.3399999994</v>
      </c>
      <c r="J196">
        <f t="shared" ref="J196:J259" si="25">AVERAGE(G196:I196)</f>
        <v>2027218.1766666665</v>
      </c>
      <c r="L196">
        <f t="shared" ref="L196:L259" si="26">J196-E196</f>
        <v>1448954.8799999999</v>
      </c>
      <c r="M196">
        <f t="shared" ref="M196:M259" si="27">IF(L196&gt;0,L196,0)</f>
        <v>1448954.8799999999</v>
      </c>
      <c r="N196" s="8" t="s">
        <v>75</v>
      </c>
    </row>
    <row r="197" spans="1:14" x14ac:dyDescent="0.25">
      <c r="A197" t="s">
        <v>207</v>
      </c>
      <c r="B197">
        <v>273582.04999999993</v>
      </c>
      <c r="C197">
        <v>493139.63</v>
      </c>
      <c r="D197">
        <v>336786.96999999991</v>
      </c>
      <c r="E197">
        <f t="shared" si="24"/>
        <v>367836.21666666662</v>
      </c>
      <c r="G197">
        <v>3688750.1500000018</v>
      </c>
      <c r="H197">
        <v>4159089.09</v>
      </c>
      <c r="I197">
        <v>4488844.6499999985</v>
      </c>
      <c r="J197">
        <f t="shared" si="25"/>
        <v>4112227.9633333334</v>
      </c>
      <c r="L197">
        <f t="shared" si="26"/>
        <v>3744391.7466666666</v>
      </c>
      <c r="M197">
        <f t="shared" si="27"/>
        <v>3744391.7466666666</v>
      </c>
      <c r="N197" s="8" t="s">
        <v>75</v>
      </c>
    </row>
    <row r="198" spans="1:14" x14ac:dyDescent="0.25">
      <c r="A198" t="s">
        <v>208</v>
      </c>
      <c r="B198">
        <v>1110767.22</v>
      </c>
      <c r="C198">
        <v>4197688.8199999994</v>
      </c>
      <c r="D198">
        <v>3086806.1099999994</v>
      </c>
      <c r="E198">
        <f t="shared" si="24"/>
        <v>2798420.7166666663</v>
      </c>
      <c r="G198">
        <v>6285089.4900000002</v>
      </c>
      <c r="H198">
        <v>5199714.4900000012</v>
      </c>
      <c r="I198">
        <v>4231362.9899999993</v>
      </c>
      <c r="J198">
        <f t="shared" si="25"/>
        <v>5238722.3233333332</v>
      </c>
      <c r="L198">
        <f t="shared" si="26"/>
        <v>2440301.6066666669</v>
      </c>
      <c r="M198">
        <f t="shared" si="27"/>
        <v>2440301.6066666669</v>
      </c>
      <c r="N198" s="8" t="s">
        <v>88</v>
      </c>
    </row>
    <row r="199" spans="1:14" x14ac:dyDescent="0.25">
      <c r="A199" t="s">
        <v>209</v>
      </c>
      <c r="B199">
        <v>12193.8</v>
      </c>
      <c r="C199">
        <v>854435.80999999994</v>
      </c>
      <c r="D199">
        <v>5851892.1100000013</v>
      </c>
      <c r="E199">
        <f t="shared" si="24"/>
        <v>2239507.2400000007</v>
      </c>
      <c r="G199">
        <v>0</v>
      </c>
      <c r="H199">
        <v>2125991.2400000002</v>
      </c>
      <c r="I199">
        <v>6883179.0700000003</v>
      </c>
      <c r="J199">
        <f t="shared" si="25"/>
        <v>3003056.77</v>
      </c>
      <c r="L199">
        <f t="shared" si="26"/>
        <v>763549.52999999933</v>
      </c>
      <c r="M199">
        <f t="shared" si="27"/>
        <v>763549.52999999933</v>
      </c>
      <c r="N199" s="8" t="s">
        <v>88</v>
      </c>
    </row>
    <row r="200" spans="1:14" x14ac:dyDescent="0.25">
      <c r="A200" t="s">
        <v>210</v>
      </c>
      <c r="B200">
        <v>1384444.7000000002</v>
      </c>
      <c r="C200">
        <v>2089128.7700000003</v>
      </c>
      <c r="D200">
        <v>2255396.5799999996</v>
      </c>
      <c r="E200">
        <f t="shared" si="24"/>
        <v>1909656.6833333336</v>
      </c>
      <c r="G200">
        <v>2779209.12</v>
      </c>
      <c r="H200">
        <v>3488242.1300000004</v>
      </c>
      <c r="I200">
        <v>5712690.6599999992</v>
      </c>
      <c r="J200">
        <f t="shared" si="25"/>
        <v>3993380.6366666667</v>
      </c>
      <c r="L200">
        <f t="shared" si="26"/>
        <v>2083723.9533333331</v>
      </c>
      <c r="M200">
        <f t="shared" si="27"/>
        <v>2083723.9533333331</v>
      </c>
      <c r="N200" s="8" t="s">
        <v>88</v>
      </c>
    </row>
    <row r="201" spans="1:14" x14ac:dyDescent="0.25">
      <c r="A201" t="s">
        <v>211</v>
      </c>
      <c r="B201">
        <v>1775924.17</v>
      </c>
      <c r="C201">
        <v>3623683.25</v>
      </c>
      <c r="D201">
        <v>4850983.629999999</v>
      </c>
      <c r="E201">
        <f t="shared" si="24"/>
        <v>3416863.6833333331</v>
      </c>
      <c r="G201">
        <v>1166791.1300000001</v>
      </c>
      <c r="H201">
        <v>4308083.4999999981</v>
      </c>
      <c r="I201">
        <v>5803210.589999998</v>
      </c>
      <c r="J201">
        <f t="shared" si="25"/>
        <v>3759361.7399999984</v>
      </c>
      <c r="L201">
        <f t="shared" si="26"/>
        <v>342498.05666666524</v>
      </c>
      <c r="M201">
        <f t="shared" si="27"/>
        <v>342498.05666666524</v>
      </c>
      <c r="N201" s="8" t="s">
        <v>75</v>
      </c>
    </row>
    <row r="202" spans="1:14" x14ac:dyDescent="0.25">
      <c r="A202" t="s">
        <v>212</v>
      </c>
      <c r="B202">
        <v>50759.5</v>
      </c>
      <c r="C202">
        <v>221327.08000000002</v>
      </c>
      <c r="D202">
        <v>4043755.3800000013</v>
      </c>
      <c r="E202">
        <f t="shared" si="24"/>
        <v>1438613.986666667</v>
      </c>
      <c r="G202">
        <v>0</v>
      </c>
      <c r="H202">
        <v>420103.98</v>
      </c>
      <c r="I202">
        <v>5549306.8900000006</v>
      </c>
      <c r="J202">
        <f t="shared" si="25"/>
        <v>1989803.6233333338</v>
      </c>
      <c r="L202">
        <f t="shared" si="26"/>
        <v>551189.63666666672</v>
      </c>
      <c r="M202">
        <f t="shared" si="27"/>
        <v>551189.63666666672</v>
      </c>
      <c r="N202" s="8" t="s">
        <v>75</v>
      </c>
    </row>
    <row r="203" spans="1:14" x14ac:dyDescent="0.25">
      <c r="A203" t="s">
        <v>213</v>
      </c>
      <c r="B203">
        <v>27208480.700000003</v>
      </c>
      <c r="C203">
        <v>34296612.260000005</v>
      </c>
      <c r="D203">
        <v>25877300.189999998</v>
      </c>
      <c r="E203">
        <f t="shared" si="24"/>
        <v>29127464.383333337</v>
      </c>
      <c r="G203">
        <v>5405561.7199999988</v>
      </c>
      <c r="H203">
        <v>5908909.9100000001</v>
      </c>
      <c r="I203">
        <v>2590689.84</v>
      </c>
      <c r="J203">
        <f t="shared" si="25"/>
        <v>4635053.8233333332</v>
      </c>
      <c r="L203">
        <f t="shared" si="26"/>
        <v>-24492410.560000002</v>
      </c>
      <c r="M203">
        <f t="shared" si="27"/>
        <v>0</v>
      </c>
      <c r="N203" s="8" t="s">
        <v>21</v>
      </c>
    </row>
    <row r="204" spans="1:14" x14ac:dyDescent="0.25">
      <c r="A204" t="s">
        <v>214</v>
      </c>
      <c r="B204">
        <v>7070587.29</v>
      </c>
      <c r="C204">
        <v>11806357.530000005</v>
      </c>
      <c r="D204">
        <v>15914881.700000001</v>
      </c>
      <c r="E204">
        <f t="shared" si="24"/>
        <v>11597275.506666668</v>
      </c>
      <c r="G204">
        <v>4135823.6399999992</v>
      </c>
      <c r="H204">
        <v>4990821.53</v>
      </c>
      <c r="I204">
        <v>3784247.8300000005</v>
      </c>
      <c r="J204">
        <f t="shared" si="25"/>
        <v>4303631</v>
      </c>
      <c r="L204">
        <f t="shared" si="26"/>
        <v>-7293644.5066666678</v>
      </c>
      <c r="M204">
        <f t="shared" si="27"/>
        <v>0</v>
      </c>
      <c r="N204" s="8" t="s">
        <v>21</v>
      </c>
    </row>
    <row r="205" spans="1:14" x14ac:dyDescent="0.25">
      <c r="A205" t="s">
        <v>215</v>
      </c>
      <c r="B205">
        <v>3362573.07</v>
      </c>
      <c r="C205">
        <v>3699008.0300000003</v>
      </c>
      <c r="D205">
        <v>2939165.1500000004</v>
      </c>
      <c r="E205">
        <f t="shared" si="24"/>
        <v>3333582.0833333335</v>
      </c>
      <c r="G205">
        <v>4108383</v>
      </c>
      <c r="H205">
        <v>4528622.79</v>
      </c>
      <c r="I205">
        <v>4073292.9000000004</v>
      </c>
      <c r="J205">
        <f t="shared" si="25"/>
        <v>4236766.2299999995</v>
      </c>
      <c r="L205">
        <f t="shared" si="26"/>
        <v>903184.14666666603</v>
      </c>
      <c r="M205">
        <f t="shared" si="27"/>
        <v>903184.14666666603</v>
      </c>
      <c r="N205" s="8" t="s">
        <v>88</v>
      </c>
    </row>
    <row r="206" spans="1:14" x14ac:dyDescent="0.25">
      <c r="A206" t="s">
        <v>216</v>
      </c>
      <c r="B206">
        <v>3505329.2199999997</v>
      </c>
      <c r="C206">
        <v>5917921.870000001</v>
      </c>
      <c r="D206">
        <v>2938261.4800000009</v>
      </c>
      <c r="E206">
        <f t="shared" si="24"/>
        <v>4120504.19</v>
      </c>
      <c r="G206">
        <v>10257641.170000002</v>
      </c>
      <c r="H206">
        <v>6172628.2199999969</v>
      </c>
      <c r="I206">
        <v>4463362.290000001</v>
      </c>
      <c r="J206">
        <f t="shared" si="25"/>
        <v>6964543.8933333335</v>
      </c>
      <c r="L206">
        <f t="shared" si="26"/>
        <v>2844039.7033333336</v>
      </c>
      <c r="M206">
        <f t="shared" si="27"/>
        <v>2844039.7033333336</v>
      </c>
      <c r="N206" s="8" t="s">
        <v>21</v>
      </c>
    </row>
    <row r="207" spans="1:14" x14ac:dyDescent="0.25">
      <c r="A207" t="s">
        <v>217</v>
      </c>
      <c r="B207">
        <v>40203.56</v>
      </c>
      <c r="C207">
        <v>1215649.3900000001</v>
      </c>
      <c r="D207">
        <v>1344948.2699999984</v>
      </c>
      <c r="E207">
        <f t="shared" si="24"/>
        <v>866933.73999999964</v>
      </c>
      <c r="G207">
        <v>667433.89999999991</v>
      </c>
      <c r="H207">
        <v>1956966.19</v>
      </c>
      <c r="I207">
        <v>6463403.4899999993</v>
      </c>
      <c r="J207">
        <f t="shared" si="25"/>
        <v>3029267.8599999994</v>
      </c>
      <c r="L207">
        <f t="shared" si="26"/>
        <v>2162334.1199999996</v>
      </c>
      <c r="M207">
        <f t="shared" si="27"/>
        <v>2162334.1199999996</v>
      </c>
      <c r="N207" s="8" t="s">
        <v>75</v>
      </c>
    </row>
    <row r="208" spans="1:14" x14ac:dyDescent="0.25">
      <c r="A208" t="s">
        <v>218</v>
      </c>
      <c r="B208">
        <v>188</v>
      </c>
      <c r="C208">
        <v>859</v>
      </c>
      <c r="D208">
        <v>0</v>
      </c>
      <c r="E208">
        <f t="shared" si="24"/>
        <v>349</v>
      </c>
      <c r="G208">
        <v>1508782</v>
      </c>
      <c r="H208">
        <v>1634846</v>
      </c>
      <c r="I208">
        <v>6953478.0999999996</v>
      </c>
      <c r="J208">
        <f t="shared" si="25"/>
        <v>3365702.0333333332</v>
      </c>
      <c r="L208">
        <f t="shared" si="26"/>
        <v>3365353.0333333332</v>
      </c>
      <c r="M208">
        <f t="shared" si="27"/>
        <v>3365353.0333333332</v>
      </c>
      <c r="N208" s="8" t="s">
        <v>88</v>
      </c>
    </row>
    <row r="209" spans="1:14" x14ac:dyDescent="0.25">
      <c r="A209" t="s">
        <v>219</v>
      </c>
      <c r="B209">
        <v>277502.33</v>
      </c>
      <c r="C209">
        <v>1099800.6200000001</v>
      </c>
      <c r="D209">
        <v>1407985.7800000005</v>
      </c>
      <c r="E209">
        <f t="shared" si="24"/>
        <v>928429.57666666678</v>
      </c>
      <c r="G209">
        <v>1736146.2700000005</v>
      </c>
      <c r="H209">
        <v>3008566.3199999989</v>
      </c>
      <c r="I209">
        <v>3546115.1500000008</v>
      </c>
      <c r="J209">
        <f t="shared" si="25"/>
        <v>2763609.2466666666</v>
      </c>
      <c r="L209">
        <f t="shared" si="26"/>
        <v>1835179.67</v>
      </c>
      <c r="M209">
        <f t="shared" si="27"/>
        <v>1835179.67</v>
      </c>
      <c r="N209" s="8" t="s">
        <v>88</v>
      </c>
    </row>
    <row r="210" spans="1:14" x14ac:dyDescent="0.25">
      <c r="A210" t="s">
        <v>220</v>
      </c>
      <c r="B210">
        <v>296255.3</v>
      </c>
      <c r="C210">
        <v>428921.47000000003</v>
      </c>
      <c r="D210">
        <v>543600.64999999991</v>
      </c>
      <c r="E210">
        <f t="shared" si="24"/>
        <v>422925.80666666664</v>
      </c>
      <c r="G210">
        <v>1642100</v>
      </c>
      <c r="H210">
        <v>1267377.75</v>
      </c>
      <c r="I210">
        <v>3492864</v>
      </c>
      <c r="J210">
        <f t="shared" si="25"/>
        <v>2134113.9166666665</v>
      </c>
      <c r="L210">
        <f t="shared" si="26"/>
        <v>1711188.1099999999</v>
      </c>
      <c r="M210">
        <f t="shared" si="27"/>
        <v>1711188.1099999999</v>
      </c>
      <c r="N210" s="8" t="s">
        <v>88</v>
      </c>
    </row>
    <row r="211" spans="1:14" x14ac:dyDescent="0.25">
      <c r="A211" t="s">
        <v>221</v>
      </c>
      <c r="B211">
        <v>5628357.8700000001</v>
      </c>
      <c r="C211">
        <v>12053245.850000003</v>
      </c>
      <c r="D211">
        <v>728772.70000000019</v>
      </c>
      <c r="E211">
        <f t="shared" si="24"/>
        <v>6136792.1400000006</v>
      </c>
      <c r="G211">
        <v>27504448.020000003</v>
      </c>
      <c r="H211">
        <v>6515450.8399999999</v>
      </c>
      <c r="I211">
        <v>1628365.35</v>
      </c>
      <c r="J211">
        <f t="shared" si="25"/>
        <v>11882754.736666666</v>
      </c>
      <c r="L211">
        <f t="shared" si="26"/>
        <v>5745962.5966666657</v>
      </c>
      <c r="M211">
        <f t="shared" si="27"/>
        <v>5745962.5966666657</v>
      </c>
      <c r="N211" s="8" t="s">
        <v>21</v>
      </c>
    </row>
    <row r="212" spans="1:14" x14ac:dyDescent="0.25">
      <c r="A212" t="s">
        <v>222</v>
      </c>
      <c r="B212">
        <v>131587.99999999997</v>
      </c>
      <c r="C212">
        <v>248288.72999999995</v>
      </c>
      <c r="D212">
        <v>1003597.8400000002</v>
      </c>
      <c r="E212">
        <f t="shared" si="24"/>
        <v>461158.19</v>
      </c>
      <c r="G212">
        <v>1425593.0399999998</v>
      </c>
      <c r="H212">
        <v>2420967.46</v>
      </c>
      <c r="I212">
        <v>3396258.8</v>
      </c>
      <c r="J212">
        <f t="shared" si="25"/>
        <v>2414273.1</v>
      </c>
      <c r="L212">
        <f t="shared" si="26"/>
        <v>1953114.9100000001</v>
      </c>
      <c r="M212">
        <f t="shared" si="27"/>
        <v>1953114.9100000001</v>
      </c>
      <c r="N212" s="8" t="s">
        <v>88</v>
      </c>
    </row>
    <row r="213" spans="1:14" x14ac:dyDescent="0.25">
      <c r="A213" t="s">
        <v>223</v>
      </c>
      <c r="B213">
        <v>549011.85</v>
      </c>
      <c r="C213">
        <v>3436138.52</v>
      </c>
      <c r="D213">
        <v>2310222.66</v>
      </c>
      <c r="E213">
        <f t="shared" si="24"/>
        <v>2098457.6766666668</v>
      </c>
      <c r="G213">
        <v>1193087</v>
      </c>
      <c r="H213">
        <v>4571316.8</v>
      </c>
      <c r="I213">
        <v>2809629.17</v>
      </c>
      <c r="J213">
        <f t="shared" si="25"/>
        <v>2858010.9899999998</v>
      </c>
      <c r="L213">
        <f t="shared" si="26"/>
        <v>759553.313333333</v>
      </c>
      <c r="M213">
        <f t="shared" si="27"/>
        <v>759553.313333333</v>
      </c>
      <c r="N213" s="8" t="s">
        <v>88</v>
      </c>
    </row>
    <row r="214" spans="1:14" x14ac:dyDescent="0.25">
      <c r="A214" t="s">
        <v>224</v>
      </c>
      <c r="B214">
        <v>0</v>
      </c>
      <c r="C214">
        <v>37129.79</v>
      </c>
      <c r="D214">
        <v>3468682.2700000009</v>
      </c>
      <c r="E214">
        <f t="shared" si="24"/>
        <v>1168604.0200000003</v>
      </c>
      <c r="G214">
        <v>0</v>
      </c>
      <c r="H214">
        <v>1243509</v>
      </c>
      <c r="I214">
        <v>3465222.2</v>
      </c>
      <c r="J214">
        <f t="shared" si="25"/>
        <v>1569577.0666666667</v>
      </c>
      <c r="L214">
        <f t="shared" si="26"/>
        <v>400973.0466666664</v>
      </c>
      <c r="M214">
        <f t="shared" si="27"/>
        <v>400973.0466666664</v>
      </c>
      <c r="N214" s="8" t="s">
        <v>88</v>
      </c>
    </row>
    <row r="215" spans="1:14" x14ac:dyDescent="0.25">
      <c r="A215" t="s">
        <v>225</v>
      </c>
      <c r="B215">
        <v>510</v>
      </c>
      <c r="C215">
        <v>149462</v>
      </c>
      <c r="D215">
        <v>112166</v>
      </c>
      <c r="E215">
        <f t="shared" si="24"/>
        <v>87379.333333333328</v>
      </c>
      <c r="G215">
        <v>78664.11</v>
      </c>
      <c r="H215">
        <v>2657700</v>
      </c>
      <c r="I215">
        <v>120270</v>
      </c>
      <c r="J215">
        <f t="shared" si="25"/>
        <v>952211.37</v>
      </c>
      <c r="L215">
        <f t="shared" si="26"/>
        <v>864832.03666666662</v>
      </c>
      <c r="M215">
        <f t="shared" si="27"/>
        <v>864832.03666666662</v>
      </c>
      <c r="N215" s="8" t="s">
        <v>88</v>
      </c>
    </row>
    <row r="216" spans="1:14" x14ac:dyDescent="0.25">
      <c r="A216" t="s">
        <v>226</v>
      </c>
      <c r="B216">
        <v>96167.6</v>
      </c>
      <c r="C216">
        <v>142652.29999999999</v>
      </c>
      <c r="D216">
        <v>79348.88</v>
      </c>
      <c r="E216">
        <f t="shared" si="24"/>
        <v>106056.26000000001</v>
      </c>
      <c r="G216">
        <v>6153190.3799999999</v>
      </c>
      <c r="H216">
        <v>4023684.88</v>
      </c>
      <c r="I216">
        <v>2490693.6599999997</v>
      </c>
      <c r="J216">
        <f t="shared" si="25"/>
        <v>4222522.9733333336</v>
      </c>
      <c r="L216">
        <f t="shared" si="26"/>
        <v>4116466.7133333338</v>
      </c>
      <c r="M216">
        <f t="shared" si="27"/>
        <v>4116466.7133333338</v>
      </c>
      <c r="N216" s="8" t="s">
        <v>88</v>
      </c>
    </row>
    <row r="217" spans="1:14" x14ac:dyDescent="0.25">
      <c r="A217" t="s">
        <v>227</v>
      </c>
      <c r="B217">
        <v>152721.20000000001</v>
      </c>
      <c r="C217">
        <v>174466.12</v>
      </c>
      <c r="D217">
        <v>273817.49000000005</v>
      </c>
      <c r="E217">
        <f t="shared" si="24"/>
        <v>200334.93666666668</v>
      </c>
      <c r="G217">
        <v>2048071.9099999997</v>
      </c>
      <c r="H217">
        <v>2393913.7399999998</v>
      </c>
      <c r="I217">
        <v>2262235.3999999994</v>
      </c>
      <c r="J217">
        <f t="shared" si="25"/>
        <v>2234740.3499999996</v>
      </c>
      <c r="L217">
        <f t="shared" si="26"/>
        <v>2034405.4133333329</v>
      </c>
      <c r="M217">
        <f t="shared" si="27"/>
        <v>2034405.4133333329</v>
      </c>
      <c r="N217" s="8" t="s">
        <v>88</v>
      </c>
    </row>
    <row r="218" spans="1:14" x14ac:dyDescent="0.25">
      <c r="A218" t="s">
        <v>228</v>
      </c>
      <c r="B218">
        <v>0</v>
      </c>
      <c r="C218">
        <v>2368091.2000000002</v>
      </c>
      <c r="D218">
        <v>951819.56000000017</v>
      </c>
      <c r="E218">
        <f t="shared" si="24"/>
        <v>1106636.9200000002</v>
      </c>
      <c r="G218">
        <v>0</v>
      </c>
      <c r="H218">
        <v>2884057.8700000006</v>
      </c>
      <c r="I218">
        <v>1581209.05</v>
      </c>
      <c r="J218">
        <f t="shared" si="25"/>
        <v>1488422.3066666669</v>
      </c>
      <c r="L218">
        <f t="shared" si="26"/>
        <v>381785.38666666672</v>
      </c>
      <c r="M218">
        <f t="shared" si="27"/>
        <v>381785.38666666672</v>
      </c>
      <c r="N218" s="8" t="s">
        <v>88</v>
      </c>
    </row>
    <row r="219" spans="1:14" x14ac:dyDescent="0.25">
      <c r="A219" t="s">
        <v>229</v>
      </c>
      <c r="B219">
        <v>19480</v>
      </c>
      <c r="C219">
        <v>7680</v>
      </c>
      <c r="D219">
        <v>5010</v>
      </c>
      <c r="E219">
        <f t="shared" si="24"/>
        <v>10723.333333333334</v>
      </c>
      <c r="G219">
        <v>2617262.0000000005</v>
      </c>
      <c r="H219">
        <v>3347700.9000000008</v>
      </c>
      <c r="I219">
        <v>1067593</v>
      </c>
      <c r="J219">
        <f t="shared" si="25"/>
        <v>2344185.3000000003</v>
      </c>
      <c r="L219">
        <f t="shared" si="26"/>
        <v>2333461.9666666668</v>
      </c>
      <c r="M219">
        <f t="shared" si="27"/>
        <v>2333461.9666666668</v>
      </c>
      <c r="N219" s="8" t="s">
        <v>75</v>
      </c>
    </row>
    <row r="220" spans="1:14" x14ac:dyDescent="0.25">
      <c r="A220" t="s">
        <v>230</v>
      </c>
      <c r="B220">
        <v>0</v>
      </c>
      <c r="C220">
        <v>646144.28</v>
      </c>
      <c r="D220">
        <v>998924.96</v>
      </c>
      <c r="E220">
        <f t="shared" si="24"/>
        <v>548356.41333333333</v>
      </c>
      <c r="G220">
        <v>0</v>
      </c>
      <c r="H220">
        <v>2210157</v>
      </c>
      <c r="I220">
        <v>1676503</v>
      </c>
      <c r="J220">
        <f t="shared" si="25"/>
        <v>1295553.3333333333</v>
      </c>
      <c r="L220">
        <f t="shared" si="26"/>
        <v>747196.91999999993</v>
      </c>
      <c r="M220">
        <f t="shared" si="27"/>
        <v>747196.91999999993</v>
      </c>
      <c r="N220" s="8" t="s">
        <v>88</v>
      </c>
    </row>
    <row r="221" spans="1:14" x14ac:dyDescent="0.25">
      <c r="A221" t="s">
        <v>231</v>
      </c>
      <c r="B221">
        <v>724627.92999999982</v>
      </c>
      <c r="C221">
        <v>554148.63</v>
      </c>
      <c r="D221">
        <v>1152632.1300000001</v>
      </c>
      <c r="E221">
        <f t="shared" si="24"/>
        <v>810469.56333333335</v>
      </c>
      <c r="G221">
        <v>1267480.7600000002</v>
      </c>
      <c r="H221">
        <v>2086601.6</v>
      </c>
      <c r="I221">
        <v>2126798.1</v>
      </c>
      <c r="J221">
        <f t="shared" si="25"/>
        <v>1826960.1533333336</v>
      </c>
      <c r="L221">
        <f t="shared" si="26"/>
        <v>1016490.5900000002</v>
      </c>
      <c r="M221">
        <f t="shared" si="27"/>
        <v>1016490.5900000002</v>
      </c>
      <c r="N221" s="8" t="s">
        <v>75</v>
      </c>
    </row>
    <row r="222" spans="1:14" x14ac:dyDescent="0.25">
      <c r="A222" t="s">
        <v>232</v>
      </c>
      <c r="B222">
        <v>280</v>
      </c>
      <c r="C222">
        <v>280</v>
      </c>
      <c r="D222">
        <v>280</v>
      </c>
      <c r="E222">
        <f t="shared" si="24"/>
        <v>280</v>
      </c>
      <c r="G222">
        <v>597808.65000000014</v>
      </c>
      <c r="H222">
        <v>458285.49999999994</v>
      </c>
      <c r="I222">
        <v>1512670.6499999997</v>
      </c>
      <c r="J222">
        <f t="shared" si="25"/>
        <v>856254.93333333323</v>
      </c>
      <c r="L222">
        <f t="shared" si="26"/>
        <v>855974.93333333323</v>
      </c>
      <c r="M222">
        <f t="shared" si="27"/>
        <v>855974.93333333323</v>
      </c>
      <c r="N222" s="8" t="s">
        <v>10</v>
      </c>
    </row>
    <row r="223" spans="1:14" x14ac:dyDescent="0.25">
      <c r="A223" t="s">
        <v>233</v>
      </c>
      <c r="B223">
        <v>468894.16</v>
      </c>
      <c r="C223">
        <v>340808.67</v>
      </c>
      <c r="D223">
        <v>779112.2</v>
      </c>
      <c r="E223">
        <f t="shared" si="24"/>
        <v>529605.00999999989</v>
      </c>
      <c r="G223">
        <v>742700</v>
      </c>
      <c r="H223">
        <v>1071382</v>
      </c>
      <c r="I223">
        <v>838914</v>
      </c>
      <c r="J223">
        <f t="shared" si="25"/>
        <v>884332</v>
      </c>
      <c r="L223">
        <f t="shared" si="26"/>
        <v>354726.99000000011</v>
      </c>
      <c r="M223">
        <f t="shared" si="27"/>
        <v>354726.99000000011</v>
      </c>
      <c r="N223" s="8" t="s">
        <v>75</v>
      </c>
    </row>
    <row r="224" spans="1:14" x14ac:dyDescent="0.25">
      <c r="A224" t="s">
        <v>234</v>
      </c>
      <c r="B224">
        <v>223900.84</v>
      </c>
      <c r="C224">
        <v>141687.21000000002</v>
      </c>
      <c r="D224">
        <v>282760.99000000005</v>
      </c>
      <c r="E224">
        <f t="shared" si="24"/>
        <v>216116.34666666668</v>
      </c>
      <c r="G224">
        <v>569380</v>
      </c>
      <c r="H224">
        <v>696543</v>
      </c>
      <c r="I224">
        <v>1108047</v>
      </c>
      <c r="J224">
        <f t="shared" si="25"/>
        <v>791323.33333333337</v>
      </c>
      <c r="L224">
        <f t="shared" si="26"/>
        <v>575206.98666666669</v>
      </c>
      <c r="M224">
        <f t="shared" si="27"/>
        <v>575206.98666666669</v>
      </c>
      <c r="N224" s="8" t="s">
        <v>75</v>
      </c>
    </row>
    <row r="225" spans="1:14" x14ac:dyDescent="0.25">
      <c r="A225" t="s">
        <v>235</v>
      </c>
      <c r="B225">
        <v>959841.42000000016</v>
      </c>
      <c r="C225">
        <v>795952.22</v>
      </c>
      <c r="D225">
        <v>904200.2799999998</v>
      </c>
      <c r="E225">
        <f t="shared" si="24"/>
        <v>886664.64</v>
      </c>
      <c r="G225">
        <v>724324.35</v>
      </c>
      <c r="H225">
        <v>1184768.9900000002</v>
      </c>
      <c r="I225">
        <v>876802.49999999988</v>
      </c>
      <c r="J225">
        <f t="shared" si="25"/>
        <v>928631.94666666677</v>
      </c>
      <c r="L225">
        <f t="shared" si="26"/>
        <v>41967.306666666758</v>
      </c>
      <c r="M225">
        <f t="shared" si="27"/>
        <v>41967.306666666758</v>
      </c>
      <c r="N225" s="8" t="s">
        <v>88</v>
      </c>
    </row>
    <row r="226" spans="1:14" x14ac:dyDescent="0.25">
      <c r="A226" t="s">
        <v>236</v>
      </c>
      <c r="B226">
        <v>465629.30999999994</v>
      </c>
      <c r="C226">
        <v>286462.82999999996</v>
      </c>
      <c r="D226">
        <v>370807.44</v>
      </c>
      <c r="E226">
        <f t="shared" si="24"/>
        <v>374299.85999999993</v>
      </c>
      <c r="G226">
        <v>819905.03999999992</v>
      </c>
      <c r="H226">
        <v>872694.91999999993</v>
      </c>
      <c r="I226">
        <v>746336.75999999989</v>
      </c>
      <c r="J226">
        <f t="shared" si="25"/>
        <v>812978.90666666662</v>
      </c>
      <c r="L226">
        <f t="shared" si="26"/>
        <v>438679.04666666669</v>
      </c>
      <c r="M226">
        <f t="shared" si="27"/>
        <v>438679.04666666669</v>
      </c>
      <c r="N226" s="8" t="s">
        <v>88</v>
      </c>
    </row>
    <row r="227" spans="1:14" x14ac:dyDescent="0.25">
      <c r="A227" t="s">
        <v>237</v>
      </c>
      <c r="B227">
        <v>98950.1</v>
      </c>
      <c r="C227">
        <v>308000.69</v>
      </c>
      <c r="D227">
        <v>357186.37</v>
      </c>
      <c r="E227">
        <f t="shared" si="24"/>
        <v>254712.38666666669</v>
      </c>
      <c r="G227">
        <v>524239.9</v>
      </c>
      <c r="H227">
        <v>910040.04</v>
      </c>
      <c r="I227">
        <v>811484.4800000001</v>
      </c>
      <c r="J227">
        <f t="shared" si="25"/>
        <v>748588.14</v>
      </c>
      <c r="L227">
        <f t="shared" si="26"/>
        <v>493875.7533333333</v>
      </c>
      <c r="M227">
        <f t="shared" si="27"/>
        <v>493875.7533333333</v>
      </c>
      <c r="N227" s="8" t="s">
        <v>88</v>
      </c>
    </row>
    <row r="228" spans="1:14" x14ac:dyDescent="0.25">
      <c r="A228" t="s">
        <v>238</v>
      </c>
      <c r="B228">
        <v>660</v>
      </c>
      <c r="C228">
        <v>3041</v>
      </c>
      <c r="D228">
        <v>3745.05</v>
      </c>
      <c r="E228">
        <f t="shared" si="24"/>
        <v>2482.0166666666669</v>
      </c>
      <c r="G228">
        <v>2085133</v>
      </c>
      <c r="H228">
        <v>1343813</v>
      </c>
      <c r="I228">
        <v>0</v>
      </c>
      <c r="J228">
        <f t="shared" si="25"/>
        <v>1142982</v>
      </c>
      <c r="L228">
        <f t="shared" si="26"/>
        <v>1140499.9833333334</v>
      </c>
      <c r="M228">
        <f t="shared" si="27"/>
        <v>1140499.9833333334</v>
      </c>
      <c r="N228" s="8" t="s">
        <v>21</v>
      </c>
    </row>
    <row r="229" spans="1:14" x14ac:dyDescent="0.25">
      <c r="A229" t="s">
        <v>239</v>
      </c>
      <c r="B229">
        <v>79717.83</v>
      </c>
      <c r="C229">
        <v>99642.129999999976</v>
      </c>
      <c r="D229">
        <v>239214.63</v>
      </c>
      <c r="E229">
        <f t="shared" si="24"/>
        <v>139524.86333333331</v>
      </c>
      <c r="G229">
        <v>69470</v>
      </c>
      <c r="H229">
        <v>402957</v>
      </c>
      <c r="I229">
        <v>984738</v>
      </c>
      <c r="J229">
        <f t="shared" si="25"/>
        <v>485721.66666666669</v>
      </c>
      <c r="L229">
        <f t="shared" si="26"/>
        <v>346196.80333333334</v>
      </c>
      <c r="M229">
        <f t="shared" si="27"/>
        <v>346196.80333333334</v>
      </c>
      <c r="N229" s="8" t="s">
        <v>88</v>
      </c>
    </row>
    <row r="230" spans="1:14" x14ac:dyDescent="0.25">
      <c r="A230" t="s">
        <v>240</v>
      </c>
      <c r="B230">
        <v>5593</v>
      </c>
      <c r="C230">
        <v>20470.049999999996</v>
      </c>
      <c r="D230">
        <v>280993</v>
      </c>
      <c r="E230">
        <f t="shared" si="24"/>
        <v>102352.01666666666</v>
      </c>
      <c r="G230">
        <v>11344</v>
      </c>
      <c r="H230">
        <v>223444</v>
      </c>
      <c r="I230">
        <v>846662.3</v>
      </c>
      <c r="J230">
        <f t="shared" si="25"/>
        <v>360483.43333333335</v>
      </c>
      <c r="L230">
        <f t="shared" si="26"/>
        <v>258131.41666666669</v>
      </c>
      <c r="M230">
        <f t="shared" si="27"/>
        <v>258131.41666666669</v>
      </c>
      <c r="N230" s="8" t="s">
        <v>75</v>
      </c>
    </row>
    <row r="231" spans="1:14" x14ac:dyDescent="0.25">
      <c r="A231" t="s">
        <v>241</v>
      </c>
      <c r="B231">
        <v>2870044.64</v>
      </c>
      <c r="C231">
        <v>5603043.0900000008</v>
      </c>
      <c r="D231">
        <v>5236299.1999999993</v>
      </c>
      <c r="E231">
        <f t="shared" si="24"/>
        <v>4569795.6433333335</v>
      </c>
      <c r="G231">
        <v>1214989</v>
      </c>
      <c r="H231">
        <v>727737</v>
      </c>
      <c r="I231">
        <v>786735</v>
      </c>
      <c r="J231">
        <f t="shared" si="25"/>
        <v>909820.33333333337</v>
      </c>
      <c r="L231">
        <f t="shared" si="26"/>
        <v>-3659975.31</v>
      </c>
      <c r="M231">
        <f t="shared" si="27"/>
        <v>0</v>
      </c>
      <c r="N231" s="8" t="s">
        <v>88</v>
      </c>
    </row>
    <row r="232" spans="1:14" x14ac:dyDescent="0.25">
      <c r="A232" t="s">
        <v>242</v>
      </c>
      <c r="B232">
        <v>77738.070000000007</v>
      </c>
      <c r="C232">
        <v>167212.12999999998</v>
      </c>
      <c r="D232">
        <v>75318.02</v>
      </c>
      <c r="E232">
        <f t="shared" si="24"/>
        <v>106756.07333333332</v>
      </c>
      <c r="G232">
        <v>1193900</v>
      </c>
      <c r="H232">
        <v>1095466.6400000001</v>
      </c>
      <c r="I232">
        <v>526800</v>
      </c>
      <c r="J232">
        <f t="shared" si="25"/>
        <v>938722.21333333338</v>
      </c>
      <c r="L232">
        <f t="shared" si="26"/>
        <v>831966.14</v>
      </c>
      <c r="M232">
        <f t="shared" si="27"/>
        <v>831966.14</v>
      </c>
      <c r="N232" s="8" t="s">
        <v>75</v>
      </c>
    </row>
    <row r="233" spans="1:14" x14ac:dyDescent="0.25">
      <c r="A233" t="s">
        <v>243</v>
      </c>
      <c r="B233">
        <v>105214</v>
      </c>
      <c r="C233">
        <v>243341</v>
      </c>
      <c r="D233">
        <v>231675</v>
      </c>
      <c r="E233">
        <f t="shared" si="24"/>
        <v>193410</v>
      </c>
      <c r="G233">
        <v>637014.77999999991</v>
      </c>
      <c r="H233">
        <v>808870.29999999993</v>
      </c>
      <c r="I233">
        <v>742171.18</v>
      </c>
      <c r="J233">
        <f t="shared" si="25"/>
        <v>729352.08666666655</v>
      </c>
      <c r="L233">
        <f t="shared" si="26"/>
        <v>535942.08666666655</v>
      </c>
      <c r="M233">
        <f t="shared" si="27"/>
        <v>535942.08666666655</v>
      </c>
      <c r="N233" s="8" t="s">
        <v>75</v>
      </c>
    </row>
    <row r="234" spans="1:14" x14ac:dyDescent="0.25">
      <c r="A234" t="s">
        <v>244</v>
      </c>
      <c r="B234">
        <v>0</v>
      </c>
      <c r="C234">
        <v>280</v>
      </c>
      <c r="D234">
        <v>530280</v>
      </c>
      <c r="E234">
        <f t="shared" si="24"/>
        <v>176853.33333333334</v>
      </c>
      <c r="G234">
        <v>89833.57</v>
      </c>
      <c r="H234">
        <v>368618.83999999997</v>
      </c>
      <c r="I234">
        <v>712783.4</v>
      </c>
      <c r="J234">
        <f t="shared" si="25"/>
        <v>390411.9366666667</v>
      </c>
      <c r="L234">
        <f t="shared" si="26"/>
        <v>213558.60333333336</v>
      </c>
      <c r="M234">
        <f t="shared" si="27"/>
        <v>213558.60333333336</v>
      </c>
      <c r="N234" s="8" t="s">
        <v>10</v>
      </c>
    </row>
    <row r="235" spans="1:14" x14ac:dyDescent="0.25">
      <c r="A235" t="s">
        <v>245</v>
      </c>
      <c r="B235">
        <v>0</v>
      </c>
      <c r="C235">
        <v>15880</v>
      </c>
      <c r="D235">
        <v>280</v>
      </c>
      <c r="E235">
        <f t="shared" si="24"/>
        <v>5386.666666666667</v>
      </c>
      <c r="G235">
        <v>155006.46000000002</v>
      </c>
      <c r="H235">
        <v>642467.12</v>
      </c>
      <c r="I235">
        <v>662043.27000000025</v>
      </c>
      <c r="J235">
        <f t="shared" si="25"/>
        <v>486505.61666666676</v>
      </c>
      <c r="L235">
        <f t="shared" si="26"/>
        <v>481118.95000000007</v>
      </c>
      <c r="M235">
        <f t="shared" si="27"/>
        <v>481118.95000000007</v>
      </c>
      <c r="N235" s="8" t="s">
        <v>88</v>
      </c>
    </row>
    <row r="236" spans="1:14" x14ac:dyDescent="0.25">
      <c r="A236" t="s">
        <v>246</v>
      </c>
      <c r="B236">
        <v>15330</v>
      </c>
      <c r="C236">
        <v>20280</v>
      </c>
      <c r="D236">
        <v>30905.200000000001</v>
      </c>
      <c r="E236">
        <f t="shared" si="24"/>
        <v>22171.733333333334</v>
      </c>
      <c r="G236">
        <v>191119</v>
      </c>
      <c r="H236">
        <v>239882.84999999998</v>
      </c>
      <c r="I236">
        <v>839772.89000000013</v>
      </c>
      <c r="J236">
        <f t="shared" si="25"/>
        <v>423591.58000000007</v>
      </c>
      <c r="L236">
        <f t="shared" si="26"/>
        <v>401419.84666666674</v>
      </c>
      <c r="M236">
        <f t="shared" si="27"/>
        <v>401419.84666666674</v>
      </c>
      <c r="N236" s="8" t="s">
        <v>88</v>
      </c>
    </row>
    <row r="237" spans="1:14" x14ac:dyDescent="0.25">
      <c r="A237" t="s">
        <v>247</v>
      </c>
      <c r="B237">
        <v>0</v>
      </c>
      <c r="C237">
        <v>280</v>
      </c>
      <c r="D237">
        <v>280</v>
      </c>
      <c r="E237">
        <f t="shared" si="24"/>
        <v>186.66666666666666</v>
      </c>
      <c r="G237">
        <v>229938.57999999996</v>
      </c>
      <c r="H237">
        <v>526001.35</v>
      </c>
      <c r="I237">
        <v>798054.73999999941</v>
      </c>
      <c r="J237">
        <f t="shared" si="25"/>
        <v>517998.22333333315</v>
      </c>
      <c r="L237">
        <f t="shared" si="26"/>
        <v>517811.55666666647</v>
      </c>
      <c r="M237">
        <f t="shared" si="27"/>
        <v>517811.55666666647</v>
      </c>
      <c r="N237" s="8" t="s">
        <v>75</v>
      </c>
    </row>
    <row r="238" spans="1:14" x14ac:dyDescent="0.25">
      <c r="A238" t="s">
        <v>248</v>
      </c>
      <c r="B238">
        <v>0</v>
      </c>
      <c r="C238">
        <v>280</v>
      </c>
      <c r="D238">
        <v>280</v>
      </c>
      <c r="E238">
        <f t="shared" si="24"/>
        <v>186.66666666666666</v>
      </c>
      <c r="G238">
        <v>0</v>
      </c>
      <c r="H238">
        <v>560777.52</v>
      </c>
      <c r="I238">
        <v>647510.5</v>
      </c>
      <c r="J238">
        <f t="shared" si="25"/>
        <v>402762.67333333334</v>
      </c>
      <c r="L238">
        <f t="shared" si="26"/>
        <v>402576.00666666665</v>
      </c>
      <c r="M238">
        <f t="shared" si="27"/>
        <v>402576.00666666665</v>
      </c>
      <c r="N238" s="8" t="s">
        <v>21</v>
      </c>
    </row>
    <row r="239" spans="1:14" x14ac:dyDescent="0.25">
      <c r="A239" t="s">
        <v>249</v>
      </c>
      <c r="B239">
        <v>0</v>
      </c>
      <c r="C239">
        <v>560</v>
      </c>
      <c r="D239">
        <v>280</v>
      </c>
      <c r="E239">
        <f t="shared" si="24"/>
        <v>280</v>
      </c>
      <c r="G239">
        <v>2036000</v>
      </c>
      <c r="H239">
        <v>504846.11</v>
      </c>
      <c r="I239">
        <v>147840</v>
      </c>
      <c r="J239">
        <f t="shared" si="25"/>
        <v>896228.70333333325</v>
      </c>
      <c r="L239">
        <f t="shared" si="26"/>
        <v>895948.70333333325</v>
      </c>
      <c r="M239">
        <f t="shared" si="27"/>
        <v>895948.70333333325</v>
      </c>
      <c r="N239" s="8" t="s">
        <v>75</v>
      </c>
    </row>
    <row r="240" spans="1:14" x14ac:dyDescent="0.25">
      <c r="A240" t="s">
        <v>250</v>
      </c>
      <c r="B240">
        <v>1212073</v>
      </c>
      <c r="C240">
        <v>1204388.6000000001</v>
      </c>
      <c r="D240">
        <v>745533</v>
      </c>
      <c r="E240">
        <f t="shared" si="24"/>
        <v>1053998.2</v>
      </c>
      <c r="G240">
        <v>2005380</v>
      </c>
      <c r="H240">
        <v>1155848</v>
      </c>
      <c r="I240">
        <v>1870570</v>
      </c>
      <c r="J240">
        <f t="shared" si="25"/>
        <v>1677266</v>
      </c>
      <c r="L240">
        <f t="shared" si="26"/>
        <v>623267.80000000005</v>
      </c>
      <c r="M240">
        <f t="shared" si="27"/>
        <v>623267.80000000005</v>
      </c>
      <c r="N240" s="8" t="s">
        <v>88</v>
      </c>
    </row>
    <row r="241" spans="1:14" x14ac:dyDescent="0.25">
      <c r="A241" t="s">
        <v>251</v>
      </c>
      <c r="B241">
        <v>255899</v>
      </c>
      <c r="C241">
        <v>144307.79999999999</v>
      </c>
      <c r="D241">
        <v>52628</v>
      </c>
      <c r="E241">
        <f t="shared" si="24"/>
        <v>150944.93333333332</v>
      </c>
      <c r="G241">
        <v>2652039</v>
      </c>
      <c r="H241">
        <v>1204545</v>
      </c>
      <c r="I241">
        <v>222283</v>
      </c>
      <c r="J241">
        <f t="shared" si="25"/>
        <v>1359622.3333333333</v>
      </c>
      <c r="L241">
        <f t="shared" si="26"/>
        <v>1208677.3999999999</v>
      </c>
      <c r="M241">
        <f t="shared" si="27"/>
        <v>1208677.3999999999</v>
      </c>
      <c r="N241" s="8" t="s">
        <v>75</v>
      </c>
    </row>
    <row r="242" spans="1:14" x14ac:dyDescent="0.25">
      <c r="A242" t="s">
        <v>252</v>
      </c>
      <c r="B242">
        <v>38153.1</v>
      </c>
      <c r="C242">
        <v>97444.790000000008</v>
      </c>
      <c r="D242">
        <v>73867.549999999988</v>
      </c>
      <c r="E242">
        <f t="shared" si="24"/>
        <v>69821.813333333339</v>
      </c>
      <c r="G242">
        <v>59500</v>
      </c>
      <c r="H242">
        <v>71236</v>
      </c>
      <c r="I242">
        <v>880396.12</v>
      </c>
      <c r="J242">
        <f t="shared" si="25"/>
        <v>337044.04</v>
      </c>
      <c r="L242">
        <f t="shared" si="26"/>
        <v>267222.22666666663</v>
      </c>
      <c r="M242">
        <f t="shared" si="27"/>
        <v>267222.22666666663</v>
      </c>
      <c r="N242" s="8" t="s">
        <v>75</v>
      </c>
    </row>
    <row r="243" spans="1:14" x14ac:dyDescent="0.25">
      <c r="A243" t="s">
        <v>253</v>
      </c>
      <c r="B243">
        <v>127817</v>
      </c>
      <c r="C243">
        <v>138237.6</v>
      </c>
      <c r="D243">
        <v>205040.35000000003</v>
      </c>
      <c r="E243">
        <f t="shared" si="24"/>
        <v>157031.65</v>
      </c>
      <c r="G243">
        <v>883738</v>
      </c>
      <c r="H243">
        <v>796479</v>
      </c>
      <c r="I243">
        <v>652917.36999999988</v>
      </c>
      <c r="J243">
        <f t="shared" si="25"/>
        <v>777711.45666666667</v>
      </c>
      <c r="L243">
        <f t="shared" si="26"/>
        <v>620679.80666666664</v>
      </c>
      <c r="M243">
        <f t="shared" si="27"/>
        <v>620679.80666666664</v>
      </c>
      <c r="N243" s="8" t="s">
        <v>88</v>
      </c>
    </row>
    <row r="244" spans="1:14" x14ac:dyDescent="0.25">
      <c r="A244" t="s">
        <v>254</v>
      </c>
      <c r="B244">
        <v>175759</v>
      </c>
      <c r="C244">
        <v>194481.69999999995</v>
      </c>
      <c r="D244">
        <v>1701187.63</v>
      </c>
      <c r="E244">
        <f t="shared" si="24"/>
        <v>690476.11</v>
      </c>
      <c r="G244">
        <v>455151.4</v>
      </c>
      <c r="H244">
        <v>669154.6</v>
      </c>
      <c r="I244">
        <v>2614614.71</v>
      </c>
      <c r="J244">
        <f t="shared" si="25"/>
        <v>1246306.9033333333</v>
      </c>
      <c r="L244">
        <f t="shared" si="26"/>
        <v>555830.79333333333</v>
      </c>
      <c r="M244">
        <f t="shared" si="27"/>
        <v>555830.79333333333</v>
      </c>
      <c r="N244" s="8" t="s">
        <v>75</v>
      </c>
    </row>
    <row r="245" spans="1:14" x14ac:dyDescent="0.25">
      <c r="A245" t="s">
        <v>255</v>
      </c>
      <c r="B245">
        <v>280</v>
      </c>
      <c r="C245">
        <v>2945.59</v>
      </c>
      <c r="D245">
        <v>376835.72</v>
      </c>
      <c r="E245">
        <f t="shared" si="24"/>
        <v>126687.10333333333</v>
      </c>
      <c r="G245">
        <v>400000</v>
      </c>
      <c r="H245">
        <v>400000</v>
      </c>
      <c r="I245">
        <v>701732</v>
      </c>
      <c r="J245">
        <f t="shared" si="25"/>
        <v>500577.33333333331</v>
      </c>
      <c r="L245">
        <f t="shared" si="26"/>
        <v>373890.23</v>
      </c>
      <c r="M245">
        <f t="shared" si="27"/>
        <v>373890.23</v>
      </c>
      <c r="N245" s="8" t="s">
        <v>88</v>
      </c>
    </row>
    <row r="246" spans="1:14" x14ac:dyDescent="0.25">
      <c r="A246" t="s">
        <v>256</v>
      </c>
      <c r="B246">
        <v>330</v>
      </c>
      <c r="C246">
        <v>7370.9</v>
      </c>
      <c r="D246">
        <v>232156.75</v>
      </c>
      <c r="E246">
        <f t="shared" si="24"/>
        <v>79952.55</v>
      </c>
      <c r="G246">
        <v>1020000</v>
      </c>
      <c r="H246">
        <v>500000</v>
      </c>
      <c r="I246">
        <v>550000</v>
      </c>
      <c r="J246">
        <f t="shared" si="25"/>
        <v>690000</v>
      </c>
      <c r="L246">
        <f t="shared" si="26"/>
        <v>610047.44999999995</v>
      </c>
      <c r="M246">
        <f t="shared" si="27"/>
        <v>610047.44999999995</v>
      </c>
      <c r="N246" s="8" t="s">
        <v>75</v>
      </c>
    </row>
    <row r="247" spans="1:14" x14ac:dyDescent="0.25">
      <c r="A247" t="s">
        <v>257</v>
      </c>
      <c r="B247">
        <v>147402</v>
      </c>
      <c r="C247">
        <v>13220.550000000001</v>
      </c>
      <c r="D247">
        <v>167511.60999999999</v>
      </c>
      <c r="E247">
        <f t="shared" si="24"/>
        <v>109378.05333333333</v>
      </c>
      <c r="G247">
        <v>316460</v>
      </c>
      <c r="H247">
        <v>122400</v>
      </c>
      <c r="I247">
        <v>457079</v>
      </c>
      <c r="J247">
        <f t="shared" si="25"/>
        <v>298646.33333333331</v>
      </c>
      <c r="L247">
        <f t="shared" si="26"/>
        <v>189268.27999999997</v>
      </c>
      <c r="M247">
        <f t="shared" si="27"/>
        <v>189268.27999999997</v>
      </c>
      <c r="N247" s="8" t="s">
        <v>75</v>
      </c>
    </row>
    <row r="248" spans="1:14" x14ac:dyDescent="0.25">
      <c r="A248" t="s">
        <v>258</v>
      </c>
      <c r="B248">
        <v>318573.08</v>
      </c>
      <c r="C248">
        <v>355798.7</v>
      </c>
      <c r="D248">
        <v>55369.4</v>
      </c>
      <c r="E248">
        <f t="shared" si="24"/>
        <v>243247.06000000003</v>
      </c>
      <c r="G248">
        <v>645011</v>
      </c>
      <c r="H248">
        <v>644163.30000000005</v>
      </c>
      <c r="I248">
        <v>334283.59999999998</v>
      </c>
      <c r="J248">
        <f t="shared" si="25"/>
        <v>541152.6333333333</v>
      </c>
      <c r="L248">
        <f t="shared" si="26"/>
        <v>297905.57333333325</v>
      </c>
      <c r="M248">
        <f t="shared" si="27"/>
        <v>297905.57333333325</v>
      </c>
      <c r="N248" s="8" t="s">
        <v>88</v>
      </c>
    </row>
    <row r="249" spans="1:14" x14ac:dyDescent="0.25">
      <c r="A249" t="s">
        <v>259</v>
      </c>
      <c r="B249">
        <v>0</v>
      </c>
      <c r="C249">
        <v>280</v>
      </c>
      <c r="D249">
        <v>560</v>
      </c>
      <c r="E249">
        <f t="shared" si="24"/>
        <v>280</v>
      </c>
      <c r="G249">
        <v>308748</v>
      </c>
      <c r="H249">
        <v>1063955.75</v>
      </c>
      <c r="I249">
        <v>590293.29999999993</v>
      </c>
      <c r="J249">
        <f t="shared" si="25"/>
        <v>654332.35</v>
      </c>
      <c r="L249">
        <f t="shared" si="26"/>
        <v>654052.35</v>
      </c>
      <c r="M249">
        <f t="shared" si="27"/>
        <v>654052.35</v>
      </c>
      <c r="N249" s="8" t="s">
        <v>10</v>
      </c>
    </row>
    <row r="250" spans="1:14" x14ac:dyDescent="0.25">
      <c r="A250" t="s">
        <v>260</v>
      </c>
      <c r="B250">
        <v>121870</v>
      </c>
      <c r="C250">
        <v>28390</v>
      </c>
      <c r="D250">
        <v>53317.54</v>
      </c>
      <c r="E250">
        <f t="shared" si="24"/>
        <v>67859.180000000008</v>
      </c>
      <c r="G250">
        <v>487044.95</v>
      </c>
      <c r="H250">
        <v>331155.5</v>
      </c>
      <c r="I250">
        <v>527716</v>
      </c>
      <c r="J250">
        <f t="shared" si="25"/>
        <v>448638.81666666665</v>
      </c>
      <c r="L250">
        <f t="shared" si="26"/>
        <v>380779.63666666666</v>
      </c>
      <c r="M250">
        <f t="shared" si="27"/>
        <v>380779.63666666666</v>
      </c>
      <c r="N250" s="8" t="s">
        <v>88</v>
      </c>
    </row>
    <row r="251" spans="1:14" x14ac:dyDescent="0.25">
      <c r="A251" t="s">
        <v>261</v>
      </c>
      <c r="B251">
        <v>361141.55000000005</v>
      </c>
      <c r="C251">
        <v>158976.87000000002</v>
      </c>
      <c r="D251">
        <v>103997.24999999999</v>
      </c>
      <c r="E251">
        <f t="shared" si="24"/>
        <v>208038.55666666667</v>
      </c>
      <c r="G251">
        <v>978693.90999999992</v>
      </c>
      <c r="H251">
        <v>562052.11</v>
      </c>
      <c r="I251">
        <v>622825.4</v>
      </c>
      <c r="J251">
        <f t="shared" si="25"/>
        <v>721190.47333333327</v>
      </c>
      <c r="L251">
        <f t="shared" si="26"/>
        <v>513151.91666666663</v>
      </c>
      <c r="M251">
        <f t="shared" si="27"/>
        <v>513151.91666666663</v>
      </c>
      <c r="N251" s="8" t="s">
        <v>75</v>
      </c>
    </row>
    <row r="252" spans="1:14" x14ac:dyDescent="0.25">
      <c r="A252" t="s">
        <v>262</v>
      </c>
      <c r="B252">
        <v>2452960.9899999998</v>
      </c>
      <c r="C252">
        <v>11259715.420000002</v>
      </c>
      <c r="D252">
        <v>9028523.0000000019</v>
      </c>
      <c r="E252">
        <f t="shared" si="24"/>
        <v>7580399.8033333346</v>
      </c>
      <c r="G252">
        <v>70428.23000000001</v>
      </c>
      <c r="H252">
        <v>323558.24</v>
      </c>
      <c r="I252">
        <v>1111237.5299999998</v>
      </c>
      <c r="J252">
        <f t="shared" si="25"/>
        <v>501741.33333333326</v>
      </c>
      <c r="L252">
        <f t="shared" si="26"/>
        <v>-7078658.4700000016</v>
      </c>
      <c r="M252">
        <f t="shared" si="27"/>
        <v>0</v>
      </c>
      <c r="N252" s="8" t="s">
        <v>21</v>
      </c>
    </row>
    <row r="253" spans="1:14" x14ac:dyDescent="0.25">
      <c r="A253" t="s">
        <v>263</v>
      </c>
      <c r="B253">
        <v>0</v>
      </c>
      <c r="C253">
        <v>280</v>
      </c>
      <c r="D253">
        <v>48280</v>
      </c>
      <c r="E253">
        <f t="shared" si="24"/>
        <v>16186.666666666666</v>
      </c>
      <c r="G253">
        <v>0</v>
      </c>
      <c r="H253">
        <v>942480</v>
      </c>
      <c r="I253">
        <v>314606.08000000007</v>
      </c>
      <c r="J253">
        <f t="shared" si="25"/>
        <v>419028.69333333336</v>
      </c>
      <c r="L253">
        <f t="shared" si="26"/>
        <v>402842.02666666667</v>
      </c>
      <c r="M253">
        <f t="shared" si="27"/>
        <v>402842.02666666667</v>
      </c>
      <c r="N253" s="8" t="s">
        <v>88</v>
      </c>
    </row>
    <row r="254" spans="1:14" x14ac:dyDescent="0.25">
      <c r="A254" t="s">
        <v>264</v>
      </c>
      <c r="B254">
        <v>0</v>
      </c>
      <c r="C254">
        <v>280</v>
      </c>
      <c r="D254">
        <v>280</v>
      </c>
      <c r="E254">
        <f t="shared" si="24"/>
        <v>186.66666666666666</v>
      </c>
      <c r="G254">
        <v>216333</v>
      </c>
      <c r="H254">
        <v>364326.5</v>
      </c>
      <c r="I254">
        <v>425055</v>
      </c>
      <c r="J254">
        <f t="shared" si="25"/>
        <v>335238.16666666669</v>
      </c>
      <c r="L254">
        <f t="shared" si="26"/>
        <v>335051.5</v>
      </c>
      <c r="M254">
        <f t="shared" si="27"/>
        <v>335051.5</v>
      </c>
      <c r="N254" s="8" t="s">
        <v>88</v>
      </c>
    </row>
    <row r="255" spans="1:14" x14ac:dyDescent="0.25">
      <c r="A255" t="s">
        <v>265</v>
      </c>
      <c r="B255">
        <v>0</v>
      </c>
      <c r="C255">
        <v>6280</v>
      </c>
      <c r="D255">
        <v>280</v>
      </c>
      <c r="E255">
        <f t="shared" si="24"/>
        <v>2186.6666666666665</v>
      </c>
      <c r="G255">
        <v>0</v>
      </c>
      <c r="H255">
        <v>100634.9</v>
      </c>
      <c r="I255">
        <v>482908.38</v>
      </c>
      <c r="J255">
        <f t="shared" si="25"/>
        <v>194514.42666666667</v>
      </c>
      <c r="L255">
        <f t="shared" si="26"/>
        <v>192327.76</v>
      </c>
      <c r="M255">
        <f t="shared" si="27"/>
        <v>192327.76</v>
      </c>
      <c r="N255" s="8" t="s">
        <v>75</v>
      </c>
    </row>
    <row r="256" spans="1:14" x14ac:dyDescent="0.25">
      <c r="A256" t="s">
        <v>266</v>
      </c>
      <c r="B256">
        <v>0</v>
      </c>
      <c r="C256">
        <v>100340</v>
      </c>
      <c r="D256">
        <v>149642</v>
      </c>
      <c r="E256">
        <f t="shared" si="24"/>
        <v>83327.333333333328</v>
      </c>
      <c r="G256">
        <v>114976</v>
      </c>
      <c r="H256">
        <v>255184.3</v>
      </c>
      <c r="I256">
        <v>433643</v>
      </c>
      <c r="J256">
        <f t="shared" si="25"/>
        <v>267934.43333333335</v>
      </c>
      <c r="L256">
        <f t="shared" si="26"/>
        <v>184607.10000000003</v>
      </c>
      <c r="M256">
        <f t="shared" si="27"/>
        <v>184607.10000000003</v>
      </c>
      <c r="N256" s="8" t="s">
        <v>75</v>
      </c>
    </row>
    <row r="257" spans="1:14" x14ac:dyDescent="0.25">
      <c r="A257" t="s">
        <v>267</v>
      </c>
      <c r="B257">
        <v>27027</v>
      </c>
      <c r="C257">
        <v>158599.97999999998</v>
      </c>
      <c r="D257">
        <v>1016310.2100000001</v>
      </c>
      <c r="E257">
        <f t="shared" si="24"/>
        <v>400645.73</v>
      </c>
      <c r="G257">
        <v>12653</v>
      </c>
      <c r="H257">
        <v>49372.299999999996</v>
      </c>
      <c r="I257">
        <v>936495.26</v>
      </c>
      <c r="J257">
        <f t="shared" si="25"/>
        <v>332840.1866666667</v>
      </c>
      <c r="L257">
        <f t="shared" si="26"/>
        <v>-67805.543333333277</v>
      </c>
      <c r="M257">
        <f t="shared" si="27"/>
        <v>0</v>
      </c>
      <c r="N257" s="8" t="s">
        <v>75</v>
      </c>
    </row>
    <row r="258" spans="1:14" x14ac:dyDescent="0.25">
      <c r="A258" t="s">
        <v>268</v>
      </c>
      <c r="B258">
        <v>908419.20000000007</v>
      </c>
      <c r="C258">
        <v>247948.39</v>
      </c>
      <c r="D258">
        <v>267571.45</v>
      </c>
      <c r="E258">
        <f t="shared" si="24"/>
        <v>474646.34666666668</v>
      </c>
      <c r="G258">
        <v>1455138</v>
      </c>
      <c r="H258">
        <v>585679</v>
      </c>
      <c r="I258">
        <v>406475</v>
      </c>
      <c r="J258">
        <f t="shared" si="25"/>
        <v>815764</v>
      </c>
      <c r="L258">
        <f t="shared" si="26"/>
        <v>341117.65333333332</v>
      </c>
      <c r="M258">
        <f t="shared" si="27"/>
        <v>341117.65333333332</v>
      </c>
      <c r="N258" s="8" t="s">
        <v>75</v>
      </c>
    </row>
    <row r="259" spans="1:14" x14ac:dyDescent="0.25">
      <c r="A259" t="s">
        <v>269</v>
      </c>
      <c r="B259">
        <v>280</v>
      </c>
      <c r="C259">
        <v>0</v>
      </c>
      <c r="D259">
        <v>280</v>
      </c>
      <c r="E259">
        <f t="shared" si="24"/>
        <v>186.66666666666666</v>
      </c>
      <c r="G259">
        <v>408654.79000000015</v>
      </c>
      <c r="H259">
        <v>49217.83</v>
      </c>
      <c r="I259">
        <v>560126.28999999969</v>
      </c>
      <c r="J259">
        <f t="shared" si="25"/>
        <v>339332.97</v>
      </c>
      <c r="L259">
        <f t="shared" si="26"/>
        <v>339146.30333333329</v>
      </c>
      <c r="M259">
        <f t="shared" si="27"/>
        <v>339146.30333333329</v>
      </c>
      <c r="N259" s="8" t="s">
        <v>75</v>
      </c>
    </row>
    <row r="260" spans="1:14" x14ac:dyDescent="0.25">
      <c r="A260" t="s">
        <v>270</v>
      </c>
      <c r="B260">
        <v>56700176.840000004</v>
      </c>
      <c r="C260">
        <v>14829988.170000004</v>
      </c>
      <c r="D260">
        <v>17852578.469999991</v>
      </c>
      <c r="E260">
        <f t="shared" ref="E260:E304" si="28">AVERAGE(B260:D260)</f>
        <v>29794247.826666664</v>
      </c>
      <c r="G260">
        <v>532316.14999999991</v>
      </c>
      <c r="H260">
        <v>182988.16</v>
      </c>
      <c r="I260">
        <v>693385.48</v>
      </c>
      <c r="J260">
        <f t="shared" ref="J260:J304" si="29">AVERAGE(G260:I260)</f>
        <v>469563.26333333337</v>
      </c>
      <c r="L260">
        <f t="shared" ref="L260:L304" si="30">J260-E260</f>
        <v>-29324684.563333333</v>
      </c>
      <c r="M260">
        <f t="shared" ref="M260:M304" si="31">IF(L260&gt;0,L260,0)</f>
        <v>0</v>
      </c>
      <c r="N260" s="8" t="s">
        <v>10</v>
      </c>
    </row>
    <row r="261" spans="1:14" x14ac:dyDescent="0.25">
      <c r="A261" t="s">
        <v>271</v>
      </c>
      <c r="B261">
        <v>480</v>
      </c>
      <c r="C261">
        <v>280</v>
      </c>
      <c r="D261">
        <v>0</v>
      </c>
      <c r="E261">
        <f t="shared" si="28"/>
        <v>253.33333333333334</v>
      </c>
      <c r="G261">
        <v>18800</v>
      </c>
      <c r="H261">
        <v>177320</v>
      </c>
      <c r="I261">
        <v>327167</v>
      </c>
      <c r="J261">
        <f t="shared" si="29"/>
        <v>174429</v>
      </c>
      <c r="L261">
        <f t="shared" si="30"/>
        <v>174175.66666666666</v>
      </c>
      <c r="M261">
        <f t="shared" si="31"/>
        <v>174175.66666666666</v>
      </c>
      <c r="N261" s="8" t="s">
        <v>88</v>
      </c>
    </row>
    <row r="262" spans="1:14" x14ac:dyDescent="0.25">
      <c r="A262" t="s">
        <v>272</v>
      </c>
      <c r="B262">
        <v>13340</v>
      </c>
      <c r="C262">
        <v>2280</v>
      </c>
      <c r="D262">
        <v>218650</v>
      </c>
      <c r="E262">
        <f t="shared" si="28"/>
        <v>78090</v>
      </c>
      <c r="G262">
        <v>0</v>
      </c>
      <c r="H262">
        <v>813441</v>
      </c>
      <c r="I262">
        <v>23251</v>
      </c>
      <c r="J262">
        <f t="shared" si="29"/>
        <v>278897.33333333331</v>
      </c>
      <c r="L262">
        <f t="shared" si="30"/>
        <v>200807.33333333331</v>
      </c>
      <c r="M262">
        <f t="shared" si="31"/>
        <v>200807.33333333331</v>
      </c>
      <c r="N262" s="8" t="s">
        <v>75</v>
      </c>
    </row>
    <row r="263" spans="1:14" x14ac:dyDescent="0.25">
      <c r="A263" t="s">
        <v>273</v>
      </c>
      <c r="B263">
        <v>861415.89</v>
      </c>
      <c r="C263">
        <v>1349940.14</v>
      </c>
      <c r="D263">
        <v>707633.37000000011</v>
      </c>
      <c r="E263">
        <f t="shared" si="28"/>
        <v>972996.46666666667</v>
      </c>
      <c r="G263">
        <v>1280</v>
      </c>
      <c r="H263">
        <v>1401600</v>
      </c>
      <c r="I263">
        <v>897941.07000000007</v>
      </c>
      <c r="J263">
        <f t="shared" si="29"/>
        <v>766940.3566666668</v>
      </c>
      <c r="L263">
        <f t="shared" si="30"/>
        <v>-206056.10999999987</v>
      </c>
      <c r="M263">
        <f t="shared" si="31"/>
        <v>0</v>
      </c>
      <c r="N263" s="8" t="s">
        <v>75</v>
      </c>
    </row>
    <row r="264" spans="1:14" x14ac:dyDescent="0.25">
      <c r="A264" t="s">
        <v>274</v>
      </c>
      <c r="B264">
        <v>4080</v>
      </c>
      <c r="C264">
        <v>2920</v>
      </c>
      <c r="D264">
        <v>7584</v>
      </c>
      <c r="E264">
        <f t="shared" si="28"/>
        <v>4861.333333333333</v>
      </c>
      <c r="G264">
        <v>11000</v>
      </c>
      <c r="H264">
        <v>268418.58999999997</v>
      </c>
      <c r="I264">
        <v>206575</v>
      </c>
      <c r="J264">
        <f t="shared" si="29"/>
        <v>161997.86333333331</v>
      </c>
      <c r="L264">
        <f t="shared" si="30"/>
        <v>157136.52999999997</v>
      </c>
      <c r="M264">
        <f t="shared" si="31"/>
        <v>157136.52999999997</v>
      </c>
      <c r="N264" s="8" t="s">
        <v>75</v>
      </c>
    </row>
    <row r="265" spans="1:14" x14ac:dyDescent="0.25">
      <c r="A265" t="s">
        <v>275</v>
      </c>
      <c r="B265">
        <v>67976.33</v>
      </c>
      <c r="C265">
        <v>128857.03000000003</v>
      </c>
      <c r="D265">
        <v>414</v>
      </c>
      <c r="E265">
        <f t="shared" si="28"/>
        <v>65749.12000000001</v>
      </c>
      <c r="G265">
        <v>3320000</v>
      </c>
      <c r="H265">
        <v>600000</v>
      </c>
      <c r="I265">
        <v>350000</v>
      </c>
      <c r="J265">
        <f t="shared" si="29"/>
        <v>1423333.3333333333</v>
      </c>
      <c r="L265">
        <f t="shared" si="30"/>
        <v>1357584.2133333331</v>
      </c>
      <c r="M265">
        <f t="shared" si="31"/>
        <v>1357584.2133333331</v>
      </c>
      <c r="N265" s="8" t="s">
        <v>75</v>
      </c>
    </row>
    <row r="266" spans="1:14" x14ac:dyDescent="0.25">
      <c r="A266" t="s">
        <v>276</v>
      </c>
      <c r="B266">
        <v>820</v>
      </c>
      <c r="C266">
        <v>280</v>
      </c>
      <c r="D266">
        <v>280</v>
      </c>
      <c r="E266">
        <f t="shared" si="28"/>
        <v>460</v>
      </c>
      <c r="G266">
        <v>180000</v>
      </c>
      <c r="H266">
        <v>360000</v>
      </c>
      <c r="I266">
        <v>309901</v>
      </c>
      <c r="J266">
        <f t="shared" si="29"/>
        <v>283300.33333333331</v>
      </c>
      <c r="L266">
        <f t="shared" si="30"/>
        <v>282840.33333333331</v>
      </c>
      <c r="M266">
        <f t="shared" si="31"/>
        <v>282840.33333333331</v>
      </c>
      <c r="N266" s="8" t="s">
        <v>10</v>
      </c>
    </row>
    <row r="267" spans="1:14" x14ac:dyDescent="0.25">
      <c r="A267" t="s">
        <v>277</v>
      </c>
      <c r="B267">
        <v>280</v>
      </c>
      <c r="C267">
        <v>65067.049999999988</v>
      </c>
      <c r="D267">
        <v>38700.75</v>
      </c>
      <c r="E267">
        <f t="shared" si="28"/>
        <v>34682.6</v>
      </c>
      <c r="G267">
        <v>352990</v>
      </c>
      <c r="H267">
        <v>338732.5</v>
      </c>
      <c r="I267">
        <v>359432</v>
      </c>
      <c r="J267">
        <f t="shared" si="29"/>
        <v>350384.83333333331</v>
      </c>
      <c r="L267">
        <f t="shared" si="30"/>
        <v>315702.23333333334</v>
      </c>
      <c r="M267">
        <f t="shared" si="31"/>
        <v>315702.23333333334</v>
      </c>
      <c r="N267" s="8" t="s">
        <v>75</v>
      </c>
    </row>
    <row r="268" spans="1:14" x14ac:dyDescent="0.25">
      <c r="A268" t="s">
        <v>278</v>
      </c>
      <c r="B268">
        <v>0</v>
      </c>
      <c r="C268">
        <v>480</v>
      </c>
      <c r="D268">
        <v>2400</v>
      </c>
      <c r="E268">
        <f t="shared" si="28"/>
        <v>960</v>
      </c>
      <c r="G268">
        <v>0</v>
      </c>
      <c r="H268">
        <v>164722</v>
      </c>
      <c r="I268">
        <v>310745</v>
      </c>
      <c r="J268">
        <f t="shared" si="29"/>
        <v>158489</v>
      </c>
      <c r="L268">
        <f t="shared" si="30"/>
        <v>157529</v>
      </c>
      <c r="M268">
        <f t="shared" si="31"/>
        <v>157529</v>
      </c>
      <c r="N268" s="8" t="s">
        <v>88</v>
      </c>
    </row>
    <row r="269" spans="1:14" x14ac:dyDescent="0.25">
      <c r="A269" t="s">
        <v>279</v>
      </c>
      <c r="B269">
        <v>3055</v>
      </c>
      <c r="C269">
        <v>2751.8</v>
      </c>
      <c r="D269">
        <v>1472</v>
      </c>
      <c r="E269">
        <f t="shared" si="28"/>
        <v>2426.2666666666669</v>
      </c>
      <c r="G269">
        <v>166720.78</v>
      </c>
      <c r="H269">
        <v>412850.57999999996</v>
      </c>
      <c r="I269">
        <v>238334.26</v>
      </c>
      <c r="J269">
        <f t="shared" si="29"/>
        <v>272635.20666666667</v>
      </c>
      <c r="L269">
        <f t="shared" si="30"/>
        <v>270208.94</v>
      </c>
      <c r="M269">
        <f t="shared" si="31"/>
        <v>270208.94</v>
      </c>
      <c r="N269" s="8" t="s">
        <v>88</v>
      </c>
    </row>
    <row r="270" spans="1:14" x14ac:dyDescent="0.25">
      <c r="A270" t="s">
        <v>280</v>
      </c>
      <c r="B270">
        <v>330</v>
      </c>
      <c r="C270">
        <v>280</v>
      </c>
      <c r="D270">
        <v>280</v>
      </c>
      <c r="E270">
        <f t="shared" si="28"/>
        <v>296.66666666666669</v>
      </c>
      <c r="G270">
        <v>538656.97</v>
      </c>
      <c r="H270">
        <v>419145</v>
      </c>
      <c r="I270">
        <v>310549.23</v>
      </c>
      <c r="J270">
        <f t="shared" si="29"/>
        <v>422783.73333333334</v>
      </c>
      <c r="L270">
        <f t="shared" si="30"/>
        <v>422487.06666666665</v>
      </c>
      <c r="M270">
        <f t="shared" si="31"/>
        <v>422487.06666666665</v>
      </c>
      <c r="N270" s="8" t="s">
        <v>88</v>
      </c>
    </row>
    <row r="271" spans="1:14" x14ac:dyDescent="0.25">
      <c r="A271" t="s">
        <v>281</v>
      </c>
      <c r="B271">
        <v>977.15000000000009</v>
      </c>
      <c r="C271">
        <v>50411.07</v>
      </c>
      <c r="D271">
        <v>39984.54</v>
      </c>
      <c r="E271">
        <f t="shared" si="28"/>
        <v>30457.58666666667</v>
      </c>
      <c r="G271">
        <v>418040</v>
      </c>
      <c r="H271">
        <v>150360</v>
      </c>
      <c r="I271">
        <v>378538</v>
      </c>
      <c r="J271">
        <f t="shared" si="29"/>
        <v>315646</v>
      </c>
      <c r="L271">
        <f t="shared" si="30"/>
        <v>285188.41333333333</v>
      </c>
      <c r="M271">
        <f t="shared" si="31"/>
        <v>285188.41333333333</v>
      </c>
      <c r="N271" s="8" t="s">
        <v>75</v>
      </c>
    </row>
    <row r="272" spans="1:14" x14ac:dyDescent="0.25">
      <c r="A272" t="s">
        <v>282</v>
      </c>
      <c r="B272">
        <v>330</v>
      </c>
      <c r="C272">
        <v>152482.4</v>
      </c>
      <c r="D272">
        <v>274415.83999999997</v>
      </c>
      <c r="E272">
        <f t="shared" si="28"/>
        <v>142409.41333333333</v>
      </c>
      <c r="G272">
        <v>280968.01</v>
      </c>
      <c r="H272">
        <v>316782.58</v>
      </c>
      <c r="I272">
        <v>305842</v>
      </c>
      <c r="J272">
        <f t="shared" si="29"/>
        <v>301197.53000000003</v>
      </c>
      <c r="L272">
        <f t="shared" si="30"/>
        <v>158788.1166666667</v>
      </c>
      <c r="M272">
        <f t="shared" si="31"/>
        <v>158788.1166666667</v>
      </c>
      <c r="N272" s="8" t="s">
        <v>75</v>
      </c>
    </row>
    <row r="273" spans="1:14" x14ac:dyDescent="0.25">
      <c r="A273" t="s">
        <v>283</v>
      </c>
      <c r="B273">
        <v>270013.62</v>
      </c>
      <c r="C273">
        <v>367538.92</v>
      </c>
      <c r="D273">
        <v>130177.57999999999</v>
      </c>
      <c r="E273">
        <f t="shared" si="28"/>
        <v>255910.04</v>
      </c>
      <c r="G273">
        <v>4800</v>
      </c>
      <c r="H273">
        <v>204079</v>
      </c>
      <c r="I273">
        <v>895270</v>
      </c>
      <c r="J273">
        <f t="shared" si="29"/>
        <v>368049.66666666669</v>
      </c>
      <c r="L273">
        <f t="shared" si="30"/>
        <v>112139.62666666668</v>
      </c>
      <c r="M273">
        <f t="shared" si="31"/>
        <v>112139.62666666668</v>
      </c>
      <c r="N273" s="8" t="s">
        <v>75</v>
      </c>
    </row>
    <row r="274" spans="1:14" x14ac:dyDescent="0.25">
      <c r="A274" t="s">
        <v>284</v>
      </c>
      <c r="B274">
        <v>111148.68</v>
      </c>
      <c r="C274">
        <v>108439.65999999999</v>
      </c>
      <c r="D274">
        <v>44867.68</v>
      </c>
      <c r="E274">
        <f t="shared" si="28"/>
        <v>88152.006666666653</v>
      </c>
      <c r="G274">
        <v>1313517.1000000001</v>
      </c>
      <c r="H274">
        <v>716652</v>
      </c>
      <c r="I274">
        <v>186454</v>
      </c>
      <c r="J274">
        <f t="shared" si="29"/>
        <v>738874.3666666667</v>
      </c>
      <c r="L274">
        <f t="shared" si="30"/>
        <v>650722.3600000001</v>
      </c>
      <c r="M274">
        <f t="shared" si="31"/>
        <v>650722.3600000001</v>
      </c>
      <c r="N274" s="8" t="s">
        <v>75</v>
      </c>
    </row>
    <row r="275" spans="1:14" x14ac:dyDescent="0.25">
      <c r="A275" t="s">
        <v>285</v>
      </c>
      <c r="B275">
        <v>192324</v>
      </c>
      <c r="C275">
        <v>187098.32</v>
      </c>
      <c r="D275">
        <v>114828.45999999999</v>
      </c>
      <c r="E275">
        <f t="shared" si="28"/>
        <v>164750.26</v>
      </c>
      <c r="G275">
        <v>323319</v>
      </c>
      <c r="H275">
        <v>271122.2</v>
      </c>
      <c r="I275">
        <v>60777</v>
      </c>
      <c r="J275">
        <f t="shared" si="29"/>
        <v>218406.06666666665</v>
      </c>
      <c r="L275">
        <f t="shared" si="30"/>
        <v>53655.806666666642</v>
      </c>
      <c r="M275">
        <f t="shared" si="31"/>
        <v>53655.806666666642</v>
      </c>
      <c r="N275" s="8" t="s">
        <v>75</v>
      </c>
    </row>
    <row r="276" spans="1:14" x14ac:dyDescent="0.25">
      <c r="A276" t="s">
        <v>286</v>
      </c>
      <c r="B276">
        <v>280</v>
      </c>
      <c r="C276">
        <v>430080</v>
      </c>
      <c r="D276">
        <v>12280</v>
      </c>
      <c r="E276">
        <f t="shared" si="28"/>
        <v>147546.66666666666</v>
      </c>
      <c r="G276">
        <v>220606</v>
      </c>
      <c r="H276">
        <v>195752.2</v>
      </c>
      <c r="I276">
        <v>252283.3</v>
      </c>
      <c r="J276">
        <f t="shared" si="29"/>
        <v>222880.5</v>
      </c>
      <c r="L276">
        <f t="shared" si="30"/>
        <v>75333.833333333343</v>
      </c>
      <c r="M276">
        <f t="shared" si="31"/>
        <v>75333.833333333343</v>
      </c>
      <c r="N276" s="8" t="s">
        <v>75</v>
      </c>
    </row>
    <row r="277" spans="1:14" x14ac:dyDescent="0.25">
      <c r="A277" t="s">
        <v>287</v>
      </c>
      <c r="B277">
        <v>25365.8</v>
      </c>
      <c r="C277">
        <v>23375.07</v>
      </c>
      <c r="D277">
        <v>31453.919999999998</v>
      </c>
      <c r="E277">
        <f t="shared" si="28"/>
        <v>26731.596666666665</v>
      </c>
      <c r="G277">
        <v>150300</v>
      </c>
      <c r="H277">
        <v>268965.34999999998</v>
      </c>
      <c r="I277">
        <v>217168</v>
      </c>
      <c r="J277">
        <f t="shared" si="29"/>
        <v>212144.44999999998</v>
      </c>
      <c r="L277">
        <f t="shared" si="30"/>
        <v>185412.85333333333</v>
      </c>
      <c r="M277">
        <f t="shared" si="31"/>
        <v>185412.85333333333</v>
      </c>
      <c r="N277" s="8" t="s">
        <v>88</v>
      </c>
    </row>
    <row r="278" spans="1:14" x14ac:dyDescent="0.25">
      <c r="A278" t="s">
        <v>288</v>
      </c>
      <c r="B278">
        <v>260</v>
      </c>
      <c r="C278">
        <v>12745.2</v>
      </c>
      <c r="D278">
        <v>7166</v>
      </c>
      <c r="E278">
        <f t="shared" si="28"/>
        <v>6723.7333333333336</v>
      </c>
      <c r="G278">
        <v>0</v>
      </c>
      <c r="H278">
        <v>258393</v>
      </c>
      <c r="I278">
        <v>196231.8</v>
      </c>
      <c r="J278">
        <f t="shared" si="29"/>
        <v>151541.6</v>
      </c>
      <c r="L278">
        <f t="shared" si="30"/>
        <v>144817.86666666667</v>
      </c>
      <c r="M278">
        <f t="shared" si="31"/>
        <v>144817.86666666667</v>
      </c>
      <c r="N278" s="8" t="s">
        <v>10</v>
      </c>
    </row>
    <row r="279" spans="1:14" x14ac:dyDescent="0.25">
      <c r="A279" t="s">
        <v>289</v>
      </c>
      <c r="B279">
        <v>330</v>
      </c>
      <c r="C279">
        <v>280</v>
      </c>
      <c r="D279">
        <v>70703.649999999994</v>
      </c>
      <c r="E279">
        <f t="shared" si="28"/>
        <v>23771.216666666664</v>
      </c>
      <c r="G279">
        <v>342807</v>
      </c>
      <c r="H279">
        <v>337972.7</v>
      </c>
      <c r="I279">
        <v>159548</v>
      </c>
      <c r="J279">
        <f t="shared" si="29"/>
        <v>280109.23333333334</v>
      </c>
      <c r="L279">
        <f t="shared" si="30"/>
        <v>256338.01666666666</v>
      </c>
      <c r="M279">
        <f t="shared" si="31"/>
        <v>256338.01666666666</v>
      </c>
      <c r="N279" s="8" t="s">
        <v>21</v>
      </c>
    </row>
    <row r="280" spans="1:14" x14ac:dyDescent="0.25">
      <c r="A280" t="s">
        <v>290</v>
      </c>
      <c r="B280">
        <v>1830</v>
      </c>
      <c r="C280">
        <v>65732.77</v>
      </c>
      <c r="D280">
        <v>119122.08</v>
      </c>
      <c r="E280">
        <f t="shared" si="28"/>
        <v>62228.283333333333</v>
      </c>
      <c r="G280">
        <v>9955.36</v>
      </c>
      <c r="H280">
        <v>132651.76999999999</v>
      </c>
      <c r="I280">
        <v>217685.86</v>
      </c>
      <c r="J280">
        <f t="shared" si="29"/>
        <v>120097.66333333333</v>
      </c>
      <c r="L280">
        <f t="shared" si="30"/>
        <v>57869.38</v>
      </c>
      <c r="M280">
        <f t="shared" si="31"/>
        <v>57869.38</v>
      </c>
      <c r="N280" s="8" t="s">
        <v>75</v>
      </c>
    </row>
    <row r="281" spans="1:14" x14ac:dyDescent="0.25">
      <c r="A281" t="s">
        <v>291</v>
      </c>
      <c r="B281">
        <v>229728</v>
      </c>
      <c r="C281">
        <v>154780</v>
      </c>
      <c r="D281">
        <v>97700</v>
      </c>
      <c r="E281">
        <f t="shared" si="28"/>
        <v>160736</v>
      </c>
      <c r="G281">
        <v>252440</v>
      </c>
      <c r="H281">
        <v>175087.72</v>
      </c>
      <c r="I281">
        <v>121106.6</v>
      </c>
      <c r="J281">
        <f t="shared" si="29"/>
        <v>182878.10666666666</v>
      </c>
      <c r="L281">
        <f t="shared" si="30"/>
        <v>22142.106666666659</v>
      </c>
      <c r="M281">
        <f t="shared" si="31"/>
        <v>22142.106666666659</v>
      </c>
      <c r="N281" s="8" t="s">
        <v>75</v>
      </c>
    </row>
    <row r="282" spans="1:14" x14ac:dyDescent="0.25">
      <c r="A282" t="s">
        <v>292</v>
      </c>
      <c r="B282">
        <v>38949.5</v>
      </c>
      <c r="C282">
        <v>18669</v>
      </c>
      <c r="D282">
        <v>31891.670000000002</v>
      </c>
      <c r="E282">
        <f t="shared" si="28"/>
        <v>29836.723333333332</v>
      </c>
      <c r="G282">
        <v>616411.07999999996</v>
      </c>
      <c r="H282">
        <v>425206</v>
      </c>
      <c r="I282">
        <v>172383.29000000004</v>
      </c>
      <c r="J282">
        <f t="shared" si="29"/>
        <v>404666.79000000004</v>
      </c>
      <c r="L282">
        <f t="shared" si="30"/>
        <v>374830.06666666671</v>
      </c>
      <c r="M282">
        <f t="shared" si="31"/>
        <v>374830.06666666671</v>
      </c>
      <c r="N282" s="8" t="s">
        <v>88</v>
      </c>
    </row>
    <row r="283" spans="1:14" x14ac:dyDescent="0.25">
      <c r="A283" t="s">
        <v>293</v>
      </c>
      <c r="B283">
        <v>35000</v>
      </c>
      <c r="C283">
        <v>418719</v>
      </c>
      <c r="D283">
        <v>483266</v>
      </c>
      <c r="E283">
        <f t="shared" si="28"/>
        <v>312328.33333333331</v>
      </c>
      <c r="G283">
        <v>507000</v>
      </c>
      <c r="H283">
        <v>214100</v>
      </c>
      <c r="I283">
        <v>195000</v>
      </c>
      <c r="J283">
        <f t="shared" si="29"/>
        <v>305366.66666666669</v>
      </c>
      <c r="L283">
        <f t="shared" si="30"/>
        <v>-6961.6666666666279</v>
      </c>
      <c r="M283">
        <f t="shared" si="31"/>
        <v>0</v>
      </c>
      <c r="N283" s="8" t="s">
        <v>75</v>
      </c>
    </row>
    <row r="284" spans="1:14" x14ac:dyDescent="0.25">
      <c r="A284" t="s">
        <v>294</v>
      </c>
      <c r="B284">
        <v>88270</v>
      </c>
      <c r="C284">
        <v>2669.12</v>
      </c>
      <c r="D284">
        <v>400</v>
      </c>
      <c r="E284">
        <f t="shared" si="28"/>
        <v>30446.373333333333</v>
      </c>
      <c r="G284">
        <v>330370</v>
      </c>
      <c r="H284">
        <v>241225</v>
      </c>
      <c r="I284">
        <v>37581</v>
      </c>
      <c r="J284">
        <f t="shared" si="29"/>
        <v>203058.66666666666</v>
      </c>
      <c r="L284">
        <f t="shared" si="30"/>
        <v>172612.29333333333</v>
      </c>
      <c r="M284">
        <f t="shared" si="31"/>
        <v>172612.29333333333</v>
      </c>
      <c r="N284" s="8" t="s">
        <v>88</v>
      </c>
    </row>
    <row r="285" spans="1:14" x14ac:dyDescent="0.25">
      <c r="A285" t="s">
        <v>295</v>
      </c>
      <c r="B285">
        <v>819</v>
      </c>
      <c r="C285">
        <v>45183</v>
      </c>
      <c r="D285">
        <v>136762.09</v>
      </c>
      <c r="E285">
        <f t="shared" si="28"/>
        <v>60921.363333333335</v>
      </c>
      <c r="G285">
        <v>102236.93</v>
      </c>
      <c r="H285">
        <v>200014.9</v>
      </c>
      <c r="I285">
        <v>169518.72</v>
      </c>
      <c r="J285">
        <f t="shared" si="29"/>
        <v>157256.84999999998</v>
      </c>
      <c r="L285">
        <f t="shared" si="30"/>
        <v>96335.486666666635</v>
      </c>
      <c r="M285">
        <f t="shared" si="31"/>
        <v>96335.486666666635</v>
      </c>
      <c r="N285" s="8" t="s">
        <v>21</v>
      </c>
    </row>
    <row r="286" spans="1:14" x14ac:dyDescent="0.25">
      <c r="A286" t="s">
        <v>296</v>
      </c>
      <c r="B286">
        <v>5864</v>
      </c>
      <c r="C286">
        <v>69920.039999999994</v>
      </c>
      <c r="D286">
        <v>279661.65000000002</v>
      </c>
      <c r="E286">
        <f t="shared" si="28"/>
        <v>118481.89666666667</v>
      </c>
      <c r="G286">
        <v>150000</v>
      </c>
      <c r="H286">
        <v>279413</v>
      </c>
      <c r="I286">
        <v>1075000</v>
      </c>
      <c r="J286">
        <f t="shared" si="29"/>
        <v>501471</v>
      </c>
      <c r="L286">
        <f t="shared" si="30"/>
        <v>382989.10333333333</v>
      </c>
      <c r="M286">
        <f t="shared" si="31"/>
        <v>382989.10333333333</v>
      </c>
      <c r="N286" s="8" t="s">
        <v>75</v>
      </c>
    </row>
    <row r="287" spans="1:14" x14ac:dyDescent="0.25">
      <c r="A287" t="s">
        <v>297</v>
      </c>
      <c r="B287">
        <v>33112.559999999998</v>
      </c>
      <c r="C287">
        <v>17703.72</v>
      </c>
      <c r="D287">
        <v>14968.359999999999</v>
      </c>
      <c r="E287">
        <f t="shared" si="28"/>
        <v>21928.213333333333</v>
      </c>
      <c r="G287">
        <v>229970</v>
      </c>
      <c r="H287">
        <v>90046</v>
      </c>
      <c r="I287">
        <v>217810</v>
      </c>
      <c r="J287">
        <f t="shared" si="29"/>
        <v>179275.33333333334</v>
      </c>
      <c r="L287">
        <f t="shared" si="30"/>
        <v>157347.12</v>
      </c>
      <c r="M287">
        <f t="shared" si="31"/>
        <v>157347.12</v>
      </c>
      <c r="N287" s="8" t="s">
        <v>75</v>
      </c>
    </row>
    <row r="288" spans="1:14" x14ac:dyDescent="0.25">
      <c r="A288" t="s">
        <v>298</v>
      </c>
      <c r="B288">
        <v>3000</v>
      </c>
      <c r="C288">
        <v>17180</v>
      </c>
      <c r="D288">
        <v>29519</v>
      </c>
      <c r="E288">
        <f t="shared" si="28"/>
        <v>16566.333333333332</v>
      </c>
      <c r="G288">
        <v>18205.73</v>
      </c>
      <c r="H288">
        <v>69993.81</v>
      </c>
      <c r="I288">
        <v>133462.53</v>
      </c>
      <c r="J288">
        <f t="shared" si="29"/>
        <v>73887.356666666674</v>
      </c>
      <c r="L288">
        <f t="shared" si="30"/>
        <v>57321.023333333345</v>
      </c>
      <c r="M288">
        <f t="shared" si="31"/>
        <v>57321.023333333345</v>
      </c>
      <c r="N288" s="8" t="s">
        <v>10</v>
      </c>
    </row>
    <row r="289" spans="1:14" x14ac:dyDescent="0.25">
      <c r="A289" t="s">
        <v>299</v>
      </c>
      <c r="B289">
        <v>177</v>
      </c>
      <c r="C289">
        <v>1013.89</v>
      </c>
      <c r="D289">
        <v>12692.659999999996</v>
      </c>
      <c r="E289">
        <f t="shared" si="28"/>
        <v>4627.8499999999985</v>
      </c>
      <c r="G289">
        <v>132770</v>
      </c>
      <c r="H289">
        <v>129790</v>
      </c>
      <c r="I289">
        <v>142198</v>
      </c>
      <c r="J289">
        <f t="shared" si="29"/>
        <v>134919.33333333334</v>
      </c>
      <c r="L289">
        <f t="shared" si="30"/>
        <v>130291.48333333334</v>
      </c>
      <c r="M289">
        <f t="shared" si="31"/>
        <v>130291.48333333334</v>
      </c>
      <c r="N289" s="8" t="s">
        <v>21</v>
      </c>
    </row>
    <row r="290" spans="1:14" x14ac:dyDescent="0.25">
      <c r="A290" t="s">
        <v>300</v>
      </c>
      <c r="B290">
        <v>330</v>
      </c>
      <c r="C290">
        <v>120604.73999999999</v>
      </c>
      <c r="D290">
        <v>130376.29000000001</v>
      </c>
      <c r="E290">
        <f t="shared" si="28"/>
        <v>83770.343333333338</v>
      </c>
      <c r="G290">
        <v>67300</v>
      </c>
      <c r="H290">
        <v>107135</v>
      </c>
      <c r="I290">
        <v>93868</v>
      </c>
      <c r="J290">
        <f t="shared" si="29"/>
        <v>89434.333333333328</v>
      </c>
      <c r="L290">
        <f t="shared" si="30"/>
        <v>5663.9899999999907</v>
      </c>
      <c r="M290">
        <f t="shared" si="31"/>
        <v>5663.9899999999907</v>
      </c>
      <c r="N290" s="8" t="s">
        <v>75</v>
      </c>
    </row>
    <row r="291" spans="1:14" x14ac:dyDescent="0.25">
      <c r="A291" t="s">
        <v>301</v>
      </c>
      <c r="B291">
        <v>1210</v>
      </c>
      <c r="C291">
        <v>31448.69</v>
      </c>
      <c r="D291">
        <v>37021.670000000006</v>
      </c>
      <c r="E291">
        <f t="shared" si="28"/>
        <v>23226.786666666667</v>
      </c>
      <c r="G291">
        <v>80697</v>
      </c>
      <c r="H291">
        <v>184470</v>
      </c>
      <c r="I291">
        <v>64698</v>
      </c>
      <c r="J291">
        <f t="shared" si="29"/>
        <v>109955</v>
      </c>
      <c r="L291">
        <f t="shared" si="30"/>
        <v>86728.213333333333</v>
      </c>
      <c r="M291">
        <f t="shared" si="31"/>
        <v>86728.213333333333</v>
      </c>
      <c r="N291" s="8" t="s">
        <v>88</v>
      </c>
    </row>
    <row r="292" spans="1:14" x14ac:dyDescent="0.25">
      <c r="A292" t="s">
        <v>302</v>
      </c>
      <c r="B292">
        <v>0</v>
      </c>
      <c r="C292">
        <v>11765.65</v>
      </c>
      <c r="D292">
        <v>15242.649999999998</v>
      </c>
      <c r="E292">
        <f t="shared" si="28"/>
        <v>9002.7666666666646</v>
      </c>
      <c r="G292">
        <v>8668</v>
      </c>
      <c r="H292">
        <v>23401.010000000002</v>
      </c>
      <c r="I292">
        <v>240479.3</v>
      </c>
      <c r="J292">
        <f t="shared" si="29"/>
        <v>90849.436666666661</v>
      </c>
      <c r="L292">
        <f t="shared" si="30"/>
        <v>81846.67</v>
      </c>
      <c r="M292">
        <f t="shared" si="31"/>
        <v>81846.67</v>
      </c>
      <c r="N292" s="8" t="s">
        <v>88</v>
      </c>
    </row>
    <row r="293" spans="1:14" x14ac:dyDescent="0.25">
      <c r="A293" t="s">
        <v>303</v>
      </c>
      <c r="B293">
        <v>2630</v>
      </c>
      <c r="C293">
        <v>7372.33</v>
      </c>
      <c r="D293">
        <v>280</v>
      </c>
      <c r="E293">
        <f t="shared" si="28"/>
        <v>3427.4433333333332</v>
      </c>
      <c r="G293">
        <v>0</v>
      </c>
      <c r="H293">
        <v>358100</v>
      </c>
      <c r="I293">
        <v>30300</v>
      </c>
      <c r="J293">
        <f t="shared" si="29"/>
        <v>129466.66666666667</v>
      </c>
      <c r="L293">
        <f t="shared" si="30"/>
        <v>126039.22333333334</v>
      </c>
      <c r="M293">
        <f t="shared" si="31"/>
        <v>126039.22333333334</v>
      </c>
      <c r="N293" s="8" t="s">
        <v>75</v>
      </c>
    </row>
    <row r="294" spans="1:14" x14ac:dyDescent="0.25">
      <c r="A294" t="s">
        <v>304</v>
      </c>
      <c r="B294">
        <v>0</v>
      </c>
      <c r="C294">
        <v>0</v>
      </c>
      <c r="D294">
        <v>18000</v>
      </c>
      <c r="E294">
        <f t="shared" si="28"/>
        <v>6000</v>
      </c>
      <c r="G294">
        <v>0</v>
      </c>
      <c r="H294">
        <v>41953</v>
      </c>
      <c r="I294">
        <v>43982.2</v>
      </c>
      <c r="J294">
        <f t="shared" si="29"/>
        <v>28645.066666666666</v>
      </c>
      <c r="L294">
        <f t="shared" si="30"/>
        <v>22645.066666666666</v>
      </c>
      <c r="M294">
        <f t="shared" si="31"/>
        <v>22645.066666666666</v>
      </c>
      <c r="N294" s="8" t="s">
        <v>10</v>
      </c>
    </row>
    <row r="295" spans="1:14" x14ac:dyDescent="0.25">
      <c r="A295" t="s">
        <v>305</v>
      </c>
      <c r="B295">
        <v>330</v>
      </c>
      <c r="C295">
        <v>280</v>
      </c>
      <c r="D295">
        <v>111147.72</v>
      </c>
      <c r="E295">
        <f t="shared" si="28"/>
        <v>37252.573333333334</v>
      </c>
      <c r="G295">
        <v>67696.800000000003</v>
      </c>
      <c r="H295">
        <v>0</v>
      </c>
      <c r="I295">
        <v>148000</v>
      </c>
      <c r="J295">
        <f t="shared" si="29"/>
        <v>71898.933333333334</v>
      </c>
      <c r="L295">
        <f t="shared" si="30"/>
        <v>34646.36</v>
      </c>
      <c r="M295">
        <f t="shared" si="31"/>
        <v>34646.36</v>
      </c>
      <c r="N295" s="8" t="s">
        <v>21</v>
      </c>
    </row>
    <row r="296" spans="1:14" x14ac:dyDescent="0.25">
      <c r="A296" t="s">
        <v>306</v>
      </c>
      <c r="B296">
        <v>128476</v>
      </c>
      <c r="C296">
        <v>22134</v>
      </c>
      <c r="D296">
        <v>21968.46</v>
      </c>
      <c r="E296">
        <f t="shared" si="28"/>
        <v>57526.153333333328</v>
      </c>
      <c r="G296">
        <v>98520</v>
      </c>
      <c r="H296">
        <v>28000</v>
      </c>
      <c r="I296">
        <v>40000</v>
      </c>
      <c r="J296">
        <f t="shared" si="29"/>
        <v>55506.666666666664</v>
      </c>
      <c r="L296">
        <f t="shared" si="30"/>
        <v>-2019.486666666664</v>
      </c>
      <c r="M296">
        <f t="shared" si="31"/>
        <v>0</v>
      </c>
      <c r="N296" s="8" t="s">
        <v>88</v>
      </c>
    </row>
    <row r="297" spans="1:14" x14ac:dyDescent="0.25">
      <c r="A297" t="s">
        <v>307</v>
      </c>
      <c r="B297">
        <v>2499</v>
      </c>
      <c r="C297">
        <v>39822.78</v>
      </c>
      <c r="D297">
        <v>4941.68</v>
      </c>
      <c r="E297">
        <f t="shared" si="28"/>
        <v>15754.486666666666</v>
      </c>
      <c r="G297">
        <v>0</v>
      </c>
      <c r="H297">
        <v>380891.2</v>
      </c>
      <c r="I297">
        <v>58000</v>
      </c>
      <c r="J297">
        <f t="shared" si="29"/>
        <v>146297.06666666668</v>
      </c>
      <c r="L297">
        <f t="shared" si="30"/>
        <v>130542.58000000002</v>
      </c>
      <c r="M297">
        <f t="shared" si="31"/>
        <v>130542.58000000002</v>
      </c>
      <c r="N297" s="8" t="s">
        <v>88</v>
      </c>
    </row>
    <row r="298" spans="1:14" x14ac:dyDescent="0.25">
      <c r="A298" t="s">
        <v>308</v>
      </c>
      <c r="B298">
        <v>596274.53000000026</v>
      </c>
      <c r="C298">
        <v>3170642.3499999987</v>
      </c>
      <c r="D298">
        <v>6273040.6899999967</v>
      </c>
      <c r="E298">
        <f t="shared" si="28"/>
        <v>3346652.523333332</v>
      </c>
      <c r="G298">
        <v>0</v>
      </c>
      <c r="H298">
        <v>15200</v>
      </c>
      <c r="I298">
        <v>40000</v>
      </c>
      <c r="J298">
        <f t="shared" si="29"/>
        <v>18400</v>
      </c>
      <c r="L298">
        <f t="shared" si="30"/>
        <v>-3328252.523333332</v>
      </c>
      <c r="M298">
        <f t="shared" si="31"/>
        <v>0</v>
      </c>
      <c r="N298" s="8" t="s">
        <v>88</v>
      </c>
    </row>
    <row r="299" spans="1:14" x14ac:dyDescent="0.25">
      <c r="A299" t="s">
        <v>309</v>
      </c>
      <c r="B299">
        <v>457308.44</v>
      </c>
      <c r="C299">
        <v>798171.0499999997</v>
      </c>
      <c r="D299">
        <v>819597.85999999987</v>
      </c>
      <c r="E299">
        <f t="shared" si="28"/>
        <v>691692.44999999984</v>
      </c>
      <c r="G299">
        <v>26696.570000000011</v>
      </c>
      <c r="H299">
        <v>29261.3</v>
      </c>
      <c r="I299">
        <v>25607.89</v>
      </c>
      <c r="J299">
        <f t="shared" si="29"/>
        <v>27188.58666666667</v>
      </c>
      <c r="L299">
        <f t="shared" si="30"/>
        <v>-664503.86333333317</v>
      </c>
      <c r="M299">
        <f t="shared" si="31"/>
        <v>0</v>
      </c>
      <c r="N299" s="8" t="s">
        <v>10</v>
      </c>
    </row>
    <row r="300" spans="1:14" x14ac:dyDescent="0.25">
      <c r="A300" t="s">
        <v>310</v>
      </c>
      <c r="B300">
        <v>580</v>
      </c>
      <c r="C300">
        <v>15250</v>
      </c>
      <c r="D300">
        <v>16340</v>
      </c>
      <c r="E300">
        <f t="shared" si="28"/>
        <v>10723.333333333334</v>
      </c>
      <c r="G300">
        <v>64879.58</v>
      </c>
      <c r="H300">
        <v>165192.25</v>
      </c>
      <c r="I300">
        <v>23000</v>
      </c>
      <c r="J300">
        <f t="shared" si="29"/>
        <v>84357.276666666672</v>
      </c>
      <c r="L300">
        <f t="shared" si="30"/>
        <v>73633.943333333344</v>
      </c>
      <c r="M300">
        <f t="shared" si="31"/>
        <v>73633.943333333344</v>
      </c>
      <c r="N300" s="8" t="s">
        <v>88</v>
      </c>
    </row>
    <row r="301" spans="1:14" x14ac:dyDescent="0.25">
      <c r="A301" t="s">
        <v>311</v>
      </c>
      <c r="B301">
        <v>0</v>
      </c>
      <c r="C301">
        <v>480</v>
      </c>
      <c r="D301">
        <v>480</v>
      </c>
      <c r="E301">
        <f t="shared" si="28"/>
        <v>320</v>
      </c>
      <c r="G301">
        <v>0</v>
      </c>
      <c r="H301">
        <v>3106.61</v>
      </c>
      <c r="I301">
        <v>23290</v>
      </c>
      <c r="J301">
        <f t="shared" si="29"/>
        <v>8798.8700000000008</v>
      </c>
      <c r="L301">
        <f t="shared" si="30"/>
        <v>8478.8700000000008</v>
      </c>
      <c r="M301">
        <f t="shared" si="31"/>
        <v>8478.8700000000008</v>
      </c>
      <c r="N301" s="8" t="s">
        <v>88</v>
      </c>
    </row>
    <row r="302" spans="1:14" x14ac:dyDescent="0.25">
      <c r="A302" t="s">
        <v>312</v>
      </c>
      <c r="B302">
        <v>36796</v>
      </c>
      <c r="C302">
        <v>17489.2</v>
      </c>
      <c r="D302">
        <v>14766.5</v>
      </c>
      <c r="E302">
        <f t="shared" si="28"/>
        <v>23017.233333333334</v>
      </c>
      <c r="G302">
        <v>17400</v>
      </c>
      <c r="H302">
        <v>51800</v>
      </c>
      <c r="I302">
        <v>5770</v>
      </c>
      <c r="J302">
        <f t="shared" si="29"/>
        <v>24990</v>
      </c>
      <c r="L302">
        <f t="shared" si="30"/>
        <v>1972.7666666666664</v>
      </c>
      <c r="M302">
        <f t="shared" si="31"/>
        <v>1972.7666666666664</v>
      </c>
      <c r="N302" s="8" t="s">
        <v>75</v>
      </c>
    </row>
    <row r="303" spans="1:14" x14ac:dyDescent="0.25">
      <c r="A303" t="s">
        <v>313</v>
      </c>
      <c r="B303">
        <v>0</v>
      </c>
      <c r="C303">
        <v>91767.909999999989</v>
      </c>
      <c r="D303">
        <v>180231.48</v>
      </c>
      <c r="E303">
        <f t="shared" si="28"/>
        <v>90666.463333333333</v>
      </c>
      <c r="G303">
        <v>3127.71</v>
      </c>
      <c r="H303">
        <v>69223.600000000006</v>
      </c>
      <c r="I303">
        <v>6851.99</v>
      </c>
      <c r="J303">
        <f t="shared" si="29"/>
        <v>26401.100000000006</v>
      </c>
      <c r="L303">
        <f t="shared" si="30"/>
        <v>-64265.363333333327</v>
      </c>
      <c r="M303">
        <f t="shared" si="31"/>
        <v>0</v>
      </c>
      <c r="N303" s="8" t="s">
        <v>75</v>
      </c>
    </row>
    <row r="304" spans="1:14" x14ac:dyDescent="0.25">
      <c r="A304" t="s">
        <v>314</v>
      </c>
      <c r="B304">
        <v>0</v>
      </c>
      <c r="C304">
        <v>33625.040000000008</v>
      </c>
      <c r="D304">
        <v>28079.760000000002</v>
      </c>
      <c r="E304">
        <f t="shared" si="28"/>
        <v>20568.26666666667</v>
      </c>
      <c r="G304">
        <v>0</v>
      </c>
      <c r="H304">
        <v>82680</v>
      </c>
      <c r="I304">
        <v>5000</v>
      </c>
      <c r="J304">
        <f t="shared" si="29"/>
        <v>29226.666666666668</v>
      </c>
      <c r="L304">
        <f t="shared" si="30"/>
        <v>8658.3999999999978</v>
      </c>
      <c r="M304">
        <f t="shared" si="31"/>
        <v>8658.3999999999978</v>
      </c>
      <c r="N304" s="8" t="s">
        <v>75</v>
      </c>
    </row>
  </sheetData>
  <mergeCells count="2">
    <mergeCell ref="B1:D1"/>
    <mergeCell ref="G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净收入(销-进)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Monzee</cp:lastModifiedBy>
  <dcterms:created xsi:type="dcterms:W3CDTF">2020-09-12T07:04:09Z</dcterms:created>
  <dcterms:modified xsi:type="dcterms:W3CDTF">2020-09-12T07:05:12Z</dcterms:modified>
</cp:coreProperties>
</file>