
<file path=[Content_Types].xml><?xml version="1.0" encoding="utf-8"?>
<Types xmlns="http://schemas.openxmlformats.org/package/2006/content-types">
  <Default Extension="bin" ContentType="application/vnd.openxmlformats-officedocument.spreadsheetml.printerSettings"/>
  <Default Extension="png" ContentType="image/png"/>
  <Override PartName="/xl/theme/theme1.xml" ContentType="application/vnd.openxmlformats-officedocument.theme+xml"/>
  <Override PartName="/xl/styles.xml" ContentType="application/vnd.openxmlformats-officedocument.spreadsheetml.styles+xml"/>
  <Default Extension="jpeg" ContentType="image/jpe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Default Extension="gif" ContentType="image/gif"/>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checkCompatibility="1"/>
  <bookViews>
    <workbookView xWindow="150" yWindow="-210" windowWidth="14415" windowHeight="9720"/>
  </bookViews>
  <sheets>
    <sheet name="Routes (2)" sheetId="4" r:id="rId1"/>
    <sheet name="Routes" sheetId="1" r:id="rId2"/>
    <sheet name="Scoring" sheetId="2" r:id="rId3"/>
    <sheet name="Sheet3" sheetId="3" r:id="rId4"/>
    <sheet name="Compatibility Report" sheetId="5" r:id="rId5"/>
  </sheets>
  <definedNames>
    <definedName name="_xlnm.Print_Area" localSheetId="1">Routes!$A$1:$N$46</definedName>
    <definedName name="_xlnm.Print_Area" localSheetId="0">'Routes (2)'!$A$1:$N$51</definedName>
  </definedNames>
  <calcPr calcId="125725"/>
</workbook>
</file>

<file path=xl/calcChain.xml><?xml version="1.0" encoding="utf-8"?>
<calcChain xmlns="http://schemas.openxmlformats.org/spreadsheetml/2006/main">
  <c r="B22" i="2"/>
  <c r="C22" s="1"/>
  <c r="E23"/>
  <c r="E24" s="1"/>
  <c r="E25" s="1"/>
  <c r="E26" s="1"/>
  <c r="E27" s="1"/>
  <c r="E28" s="1"/>
  <c r="E29" s="1"/>
  <c r="E30" s="1"/>
  <c r="E31" s="1"/>
  <c r="E32" s="1"/>
  <c r="E33" s="1"/>
  <c r="E34" s="1"/>
  <c r="E35" s="1"/>
  <c r="E22"/>
  <c r="Q3"/>
  <c r="Q4"/>
  <c r="Q5"/>
  <c r="Q6"/>
  <c r="Q7"/>
  <c r="Q8"/>
  <c r="Q9"/>
  <c r="Q10"/>
  <c r="Q11"/>
  <c r="Q12"/>
  <c r="Q13"/>
  <c r="Q14"/>
  <c r="Q15"/>
  <c r="Q16"/>
  <c r="Q2"/>
  <c r="S3"/>
  <c r="S4"/>
  <c r="S5"/>
  <c r="S6"/>
  <c r="S7"/>
  <c r="S8"/>
  <c r="S9"/>
  <c r="S10"/>
  <c r="S11"/>
  <c r="S12"/>
  <c r="S13"/>
  <c r="S14"/>
  <c r="S15"/>
  <c r="S16"/>
  <c r="S2"/>
  <c r="P3"/>
  <c r="P4"/>
  <c r="P5"/>
  <c r="P6"/>
  <c r="P7"/>
  <c r="P8"/>
  <c r="P9"/>
  <c r="P10"/>
  <c r="P11"/>
  <c r="P12"/>
  <c r="P13"/>
  <c r="P14"/>
  <c r="P15"/>
  <c r="P16"/>
  <c r="P2"/>
  <c r="N4"/>
  <c r="M4"/>
  <c r="M3"/>
  <c r="L4"/>
  <c r="L3"/>
  <c r="J6"/>
  <c r="J7"/>
  <c r="J8"/>
  <c r="J9"/>
  <c r="J10"/>
  <c r="J11"/>
  <c r="J12"/>
  <c r="J13"/>
  <c r="J14"/>
  <c r="J15"/>
  <c r="J16"/>
  <c r="J5"/>
  <c r="F4"/>
  <c r="F5" s="1"/>
  <c r="F6" s="1"/>
  <c r="F7" s="1"/>
  <c r="F8" s="1"/>
  <c r="F9" s="1"/>
  <c r="F10" s="1"/>
  <c r="F11" s="1"/>
  <c r="F12" s="1"/>
  <c r="F13" s="1"/>
  <c r="F14" s="1"/>
  <c r="F15" s="1"/>
  <c r="F16" s="1"/>
  <c r="D4"/>
  <c r="E4" s="1"/>
  <c r="D3"/>
  <c r="F3"/>
  <c r="I4"/>
  <c r="H4"/>
  <c r="H5" s="1"/>
  <c r="H3"/>
  <c r="I3" s="1"/>
  <c r="E3"/>
  <c r="B4"/>
  <c r="B5"/>
  <c r="B6" s="1"/>
  <c r="B7" s="1"/>
  <c r="B8" s="1"/>
  <c r="B9" s="1"/>
  <c r="B10" s="1"/>
  <c r="B11" s="1"/>
  <c r="B12" s="1"/>
  <c r="B13" s="1"/>
  <c r="B14" s="1"/>
  <c r="B15" s="1"/>
  <c r="B16" s="1"/>
  <c r="C3"/>
  <c r="B3"/>
  <c r="C4"/>
  <c r="B23" l="1"/>
  <c r="B24" s="1"/>
  <c r="B25" s="1"/>
  <c r="B26" s="1"/>
  <c r="B27" s="1"/>
  <c r="B28" s="1"/>
  <c r="B29" s="1"/>
  <c r="B30" s="1"/>
  <c r="B31" s="1"/>
  <c r="B32" s="1"/>
  <c r="B33" s="1"/>
  <c r="B34" s="1"/>
  <c r="B35" s="1"/>
  <c r="F22"/>
  <c r="L5"/>
  <c r="M5" s="1"/>
  <c r="N5" s="1"/>
  <c r="D5"/>
  <c r="D6" s="1"/>
  <c r="D7" s="1"/>
  <c r="D8" s="1"/>
  <c r="D9" s="1"/>
  <c r="D10" s="1"/>
  <c r="D11" s="1"/>
  <c r="D12" s="1"/>
  <c r="D13" s="1"/>
  <c r="D14" s="1"/>
  <c r="D15" s="1"/>
  <c r="D16" s="1"/>
  <c r="I5"/>
  <c r="H6"/>
  <c r="G3"/>
  <c r="E5"/>
  <c r="G4"/>
  <c r="C6"/>
  <c r="C23" l="1"/>
  <c r="F23"/>
  <c r="C24"/>
  <c r="L6"/>
  <c r="M6" s="1"/>
  <c r="N6" s="1"/>
  <c r="H7"/>
  <c r="I6"/>
  <c r="C5"/>
  <c r="E6"/>
  <c r="G5"/>
  <c r="F24" l="1"/>
  <c r="C25"/>
  <c r="L7"/>
  <c r="I7"/>
  <c r="H8"/>
  <c r="C7"/>
  <c r="C8"/>
  <c r="G6"/>
  <c r="C10"/>
  <c r="E7"/>
  <c r="F25" l="1"/>
  <c r="C26"/>
  <c r="M7"/>
  <c r="N7" s="1"/>
  <c r="M8"/>
  <c r="L8"/>
  <c r="H9"/>
  <c r="I8"/>
  <c r="C9"/>
  <c r="E8"/>
  <c r="G7"/>
  <c r="F26" l="1"/>
  <c r="C27"/>
  <c r="N8"/>
  <c r="L9"/>
  <c r="M9" s="1"/>
  <c r="I9"/>
  <c r="H10"/>
  <c r="C11"/>
  <c r="C12"/>
  <c r="G8"/>
  <c r="C14"/>
  <c r="E9"/>
  <c r="F27" l="1"/>
  <c r="C28"/>
  <c r="N10"/>
  <c r="N9"/>
  <c r="L10"/>
  <c r="M10" s="1"/>
  <c r="H11"/>
  <c r="I10"/>
  <c r="C15"/>
  <c r="C13"/>
  <c r="E10"/>
  <c r="G9"/>
  <c r="F28" l="1"/>
  <c r="C29"/>
  <c r="L11"/>
  <c r="I11"/>
  <c r="H12"/>
  <c r="C16"/>
  <c r="E11"/>
  <c r="G10"/>
  <c r="F29" l="1"/>
  <c r="C30"/>
  <c r="M11"/>
  <c r="L12"/>
  <c r="M12" s="1"/>
  <c r="H13"/>
  <c r="I12"/>
  <c r="E12"/>
  <c r="G11"/>
  <c r="F30" l="1"/>
  <c r="C31"/>
  <c r="N12"/>
  <c r="N11"/>
  <c r="M13"/>
  <c r="L13"/>
  <c r="I13"/>
  <c r="H14"/>
  <c r="E13"/>
  <c r="G12"/>
  <c r="F31" l="1"/>
  <c r="C32"/>
  <c r="N13"/>
  <c r="N14"/>
  <c r="L14"/>
  <c r="M14" s="1"/>
  <c r="H15"/>
  <c r="I14"/>
  <c r="G13"/>
  <c r="E14"/>
  <c r="F32" l="1"/>
  <c r="C33"/>
  <c r="L15"/>
  <c r="L16"/>
  <c r="I15"/>
  <c r="H16"/>
  <c r="I16" s="1"/>
  <c r="E15"/>
  <c r="G14"/>
  <c r="F33" l="1"/>
  <c r="C35"/>
  <c r="C34"/>
  <c r="M15"/>
  <c r="M16"/>
  <c r="G16"/>
  <c r="G15"/>
  <c r="E16"/>
  <c r="F34" l="1"/>
  <c r="F35"/>
  <c r="N15"/>
  <c r="N16"/>
</calcChain>
</file>

<file path=xl/sharedStrings.xml><?xml version="1.0" encoding="utf-8"?>
<sst xmlns="http://schemas.openxmlformats.org/spreadsheetml/2006/main" count="257" uniqueCount="170">
  <si>
    <t>Janitor 5.8 (TR)</t>
  </si>
  <si>
    <t>Spring Wall Center 5.10(TR)</t>
  </si>
  <si>
    <t>PTS</t>
  </si>
  <si>
    <t>ROUTE</t>
  </si>
  <si>
    <t>MORMON HOLLOW</t>
  </si>
  <si>
    <t>FARLEY LEDGE</t>
  </si>
  <si>
    <t>ROSE LEDGE</t>
  </si>
  <si>
    <t>OUTDOOR CLIMBING COMPETITION</t>
  </si>
  <si>
    <t>TOTAL</t>
  </si>
  <si>
    <t>GRAND TOTAL</t>
  </si>
  <si>
    <t>EMERGENCY CONTACTS:       WMCC cell 413-427-1772      LOCAL EMERGENCY  911</t>
  </si>
  <si>
    <t>Tunnel Vision 5.12+ (S)</t>
  </si>
  <si>
    <t>Dark Star 5.13 (TR)</t>
  </si>
  <si>
    <t>Don’t Sweat the Small Stuff 5.11 (TR)</t>
  </si>
  <si>
    <t>Methodical Madness 5.9 (TR)</t>
  </si>
  <si>
    <t>Cardiac Bypass 5.10+ (TR)</t>
  </si>
  <si>
    <t>Ramp 5.7 (S)</t>
  </si>
  <si>
    <t>Delaney’s Arete 5.11+ (TR)</t>
  </si>
  <si>
    <t>High Energy Plan 5.12 (TR)</t>
  </si>
  <si>
    <t>Guillotine 5.8 (T)</t>
  </si>
  <si>
    <t>Double Helix 5.9 (L)</t>
  </si>
  <si>
    <t>Jehovah’s Gun Cream 5.10+ (TR)</t>
  </si>
  <si>
    <t>Pinnochio 5.10 (TR)</t>
  </si>
  <si>
    <t>PVTA 5.6 (T)</t>
  </si>
  <si>
    <t>Central Pitchfork Crack 5.9 (T)</t>
  </si>
  <si>
    <t>Children of Isreal 5.10+ (T)</t>
  </si>
  <si>
    <t>Beat the Clock 5.12 (L)</t>
  </si>
  <si>
    <t>Rosetta Stone 5.13 (TR)</t>
  </si>
  <si>
    <t>Partners in Climb 5.11 (T)</t>
  </si>
  <si>
    <t>Pendulum 5.8 (T)</t>
  </si>
  <si>
    <t>Indian Summer Arete 5.9 (TR)</t>
  </si>
  <si>
    <t>Excessive Tunnel Power 5.13+ (S)</t>
  </si>
  <si>
    <t>Buttress 5.10 (T)</t>
  </si>
  <si>
    <t>Quarryman 5.10+ (T)</t>
  </si>
  <si>
    <t>Jugbasher’s Ball 5.11 (S)</t>
  </si>
  <si>
    <t>Airblast 5.8 (S)</t>
  </si>
  <si>
    <t>Blind as a Bat 5.12 (S)</t>
  </si>
  <si>
    <t>Barndoor (5.9) T</t>
  </si>
  <si>
    <t>Peapod 5.10 (T)</t>
  </si>
  <si>
    <t>Poo Buttress 5.7 (S)</t>
  </si>
  <si>
    <t>Hetero Life Partner 5.11+ (S)</t>
  </si>
  <si>
    <t>Pinnacle Arete 5.10+ (T)</t>
  </si>
  <si>
    <t>Diahtribe 5.13 (S)</t>
  </si>
  <si>
    <t>All Your Base 5.13+ (S)</t>
  </si>
  <si>
    <t>(S) = Sport climb; (T) = Traditional climb; (M) = Mixed [bolts and trad gear]; (TR) = top rope</t>
  </si>
  <si>
    <t>Rad 5.9+ (S)</t>
  </si>
  <si>
    <t>K2 5.11 (S)</t>
  </si>
  <si>
    <t>Tenessee Flake 5.9 (TR)</t>
  </si>
  <si>
    <t>Farley Gneiss Climb 5.9 (S)</t>
  </si>
  <si>
    <t>Eye Opener Arete 5.8 (S)</t>
  </si>
  <si>
    <t>The Verdict 5.12 (S)</t>
  </si>
  <si>
    <t>Militant Lesbians 5.10- (M)</t>
  </si>
  <si>
    <t>No Gurlz Allowed 5.10- (M)</t>
  </si>
  <si>
    <t>Cuttlefish 5.11- (S)</t>
  </si>
  <si>
    <t>Casio Electric Piano 5.11+ (TR)</t>
  </si>
  <si>
    <t>Child of God 5.12- (T)</t>
  </si>
  <si>
    <t>Bandwagion 5.12- (S)</t>
  </si>
  <si>
    <t>Ramp Crack 5.7??</t>
  </si>
  <si>
    <t>The Beach 5.11+ (S)</t>
  </si>
  <si>
    <t>Afterburner 5.12+ (M)</t>
  </si>
  <si>
    <t>10-</t>
  </si>
  <si>
    <t>10+</t>
  </si>
  <si>
    <t>11-</t>
  </si>
  <si>
    <t>11+</t>
  </si>
  <si>
    <t>12-</t>
  </si>
  <si>
    <t>12+</t>
  </si>
  <si>
    <t>13-</t>
  </si>
  <si>
    <t>13+</t>
  </si>
  <si>
    <t>diff</t>
  </si>
  <si>
    <t>1.5 rounded</t>
  </si>
  <si>
    <t xml:space="preserve"> 9000 PTS for completing ≥3 climbs at all three areas!</t>
  </si>
  <si>
    <t>trad</t>
  </si>
  <si>
    <t>TR</t>
  </si>
  <si>
    <t>sport</t>
  </si>
  <si>
    <t>Pinnacle Direct 5.11- (S)</t>
  </si>
  <si>
    <t>Spermbank Stickup 5.10 (M)</t>
  </si>
  <si>
    <t>2012 Western Mass Rendezvous</t>
  </si>
  <si>
    <t xml:space="preserve">Climbers are reponsible for their own safety and equipment. This competition presumes </t>
  </si>
  <si>
    <t>that all participants have the technical experience required to safely climb a chosen route.</t>
  </si>
  <si>
    <t>Climbs must be done with no falls for point value.</t>
  </si>
  <si>
    <t>Please abide by the honor system when you check off that you've completed a route</t>
  </si>
  <si>
    <t>RULES &amp; FORMAT:</t>
  </si>
  <si>
    <t>1)</t>
  </si>
  <si>
    <t>2)</t>
  </si>
  <si>
    <t>3)</t>
  </si>
  <si>
    <t>4)</t>
  </si>
  <si>
    <t>5)</t>
  </si>
  <si>
    <t>Widowmaker 5.10+ (T)</t>
  </si>
  <si>
    <t>Beginners 5.5 (T)</t>
  </si>
  <si>
    <t>Rhino Dyno 5.10 (T)</t>
  </si>
  <si>
    <t>Technopop 5.11- (T)</t>
  </si>
  <si>
    <t>French King Arete 5,11 (TR)</t>
  </si>
  <si>
    <t>Morning Delight 5.9 (T)</t>
  </si>
  <si>
    <t>Hang Ten 5.10 (T??)</t>
  </si>
  <si>
    <t>Arythmia 5.12- (S)</t>
  </si>
  <si>
    <t>Original Sin 5.10- (T)</t>
  </si>
  <si>
    <t xml:space="preserve">Priaprism 5.12- (S) </t>
  </si>
  <si>
    <r>
      <t xml:space="preserve">Crag Visitor Points:  Earn an additional 3000 PTS for completing ≥3 climbs at two areas </t>
    </r>
    <r>
      <rPr>
        <b/>
        <u/>
        <sz val="11"/>
        <rFont val="Garamond"/>
        <family val="1"/>
      </rPr>
      <t>or</t>
    </r>
  </si>
  <si>
    <t>CRAG VISITOR POINTS</t>
  </si>
  <si>
    <t>which climbs are leadable and which should only be Tred</t>
  </si>
  <si>
    <t>more routes at Mormon?</t>
  </si>
  <si>
    <t>Rose routes</t>
  </si>
  <si>
    <t>6)</t>
  </si>
  <si>
    <t>get people out there</t>
  </si>
  <si>
    <t>travel out there</t>
  </si>
  <si>
    <t>bonus route per crag</t>
  </si>
  <si>
    <t>cant win just by climbing at farley</t>
  </si>
  <si>
    <t>Hang Ten 5.10 (M)</t>
  </si>
  <si>
    <t>Tidal Wave 5.10 (M)</t>
  </si>
  <si>
    <t>Cardiac Bypass Direct 5.12 (TR)</t>
  </si>
  <si>
    <t>Sickle 5.10 (TR)</t>
  </si>
  <si>
    <t>Ramp Crack 5.8 (T)</t>
  </si>
  <si>
    <t>Smitty's Roof 5.11 (TR)</t>
  </si>
  <si>
    <t>Original Sin 5.10- (M)</t>
  </si>
  <si>
    <t>Janitor 5.8 (M)</t>
  </si>
  <si>
    <t>Methodical Madness 5.9 (T)</t>
  </si>
  <si>
    <t>Spring Wall Center 5.10 (TR)</t>
  </si>
  <si>
    <t>Double Helix 5.9 (T)</t>
  </si>
  <si>
    <t>Rhino Dyno 5.10 (TR)</t>
  </si>
  <si>
    <t>Widowmaker 5.10+ (TR)</t>
  </si>
  <si>
    <t>Morning Delight 5.9 (TR)</t>
  </si>
  <si>
    <t>Technopop 5.11- (TR)</t>
  </si>
  <si>
    <t>PVTA 5.6 (T/TR)</t>
  </si>
  <si>
    <t>Beat the Clock 5.12 (TR)</t>
  </si>
  <si>
    <t>Partners in Climb 5.11 (T/TR)</t>
  </si>
  <si>
    <t>No Gurlz Allowed 5.10 (M)</t>
  </si>
  <si>
    <t>Child of God 5.12- (M)</t>
  </si>
  <si>
    <t>Rad 5.9 (S)</t>
  </si>
  <si>
    <t>Wilson's Run [Pitch One] 5.9+ (T)</t>
  </si>
  <si>
    <t>The Brown Streak 5.11+ (M)</t>
  </si>
  <si>
    <t>Topo #</t>
  </si>
  <si>
    <t>7)</t>
  </si>
  <si>
    <t>"LOCAL" HANDICAP (10% point deduction)</t>
  </si>
  <si>
    <t>Name:</t>
  </si>
  <si>
    <t>Email:</t>
  </si>
  <si>
    <r>
      <t xml:space="preserve">Routes may be lead </t>
    </r>
    <r>
      <rPr>
        <b/>
        <u/>
        <sz val="10"/>
        <rFont val="Garamond"/>
        <family val="1"/>
      </rPr>
      <t>or</t>
    </r>
    <r>
      <rPr>
        <b/>
        <sz val="10"/>
        <rFont val="Garamond"/>
        <family val="1"/>
      </rPr>
      <t xml:space="preserve"> top roped for the same point value.  Ropes may be shared!</t>
    </r>
  </si>
  <si>
    <t>required to safely climb a chosen route.</t>
  </si>
  <si>
    <t>Climbs must be done with no falls for point value.  Multiple efforts do not detract from score</t>
  </si>
  <si>
    <t>Please abide by the honor system when you check off that you've completed a route.</t>
  </si>
  <si>
    <r>
      <rPr>
        <b/>
        <i/>
        <sz val="10"/>
        <rFont val="Garamond"/>
        <family val="1"/>
      </rPr>
      <t>Crag Visitor Points:</t>
    </r>
    <r>
      <rPr>
        <b/>
        <sz val="10"/>
        <rFont val="Garamond"/>
        <family val="1"/>
      </rPr>
      <t xml:space="preserve">  Earn an additional 100 PTS for climbing at two cliffs and completing ≥3 climbs at each area (≥6 total)</t>
    </r>
  </si>
  <si>
    <t>EMERGENCY CONTACTS:       WMCC Cell: 413-427-1772      LOCAL EMERGENCY  911</t>
  </si>
  <si>
    <t>8)</t>
  </si>
  <si>
    <t>Point values are assigned by climb difficulty and are weighted by distance</t>
  </si>
  <si>
    <t xml:space="preserve">Climbers are responsible for their own safety and equipment. This competition presumes that all participants have the technical experience </t>
  </si>
  <si>
    <t>Delaney’s Arête 5.11+ (TR)</t>
  </si>
  <si>
    <t>Cardiac Arête 5.10+ (TR)</t>
  </si>
  <si>
    <t>Arrhythmia 5.12- (S)</t>
  </si>
  <si>
    <t>Pinocchio 5.10 (TR)</t>
  </si>
  <si>
    <t>Pinnacle Arête 5.10+ (T)</t>
  </si>
  <si>
    <t>French King Arête 5.11 (TR)</t>
  </si>
  <si>
    <t>Children of Israel 5.10+ (T/TR)</t>
  </si>
  <si>
    <t xml:space="preserve">Priapism 5.12- (S) </t>
  </si>
  <si>
    <t>Indian Summer Arête 5.9 (TR)</t>
  </si>
  <si>
    <r>
      <rPr>
        <b/>
        <i/>
        <sz val="10"/>
        <rFont val="Garamond"/>
        <family val="1"/>
      </rPr>
      <t xml:space="preserve">Local Handicap: </t>
    </r>
    <r>
      <rPr>
        <b/>
        <sz val="10"/>
        <rFont val="Garamond"/>
        <family val="1"/>
      </rPr>
      <t xml:space="preserve"> if you consider yourself a local, please apply a 10% deduction to your final score</t>
    </r>
  </si>
  <si>
    <t>Climb a lot, explore new areas, look out for your fellow climber, be safe, and have fun!</t>
  </si>
  <si>
    <t>9)</t>
  </si>
  <si>
    <r>
      <t xml:space="preserve">Welcome and thank you for participating!  Please take the time to read the </t>
    </r>
    <r>
      <rPr>
        <b/>
        <i/>
        <sz val="11"/>
        <rFont val="Garamond"/>
        <family val="1"/>
      </rPr>
      <t>Rules and Format</t>
    </r>
    <r>
      <rPr>
        <b/>
        <sz val="11"/>
        <rFont val="Garamond"/>
        <family val="1"/>
      </rPr>
      <t xml:space="preserve"> below.</t>
    </r>
  </si>
  <si>
    <t>RULES &amp; FORMAT</t>
  </si>
  <si>
    <t>(S) = Sport climb; (T) = Traditional climb; (M) = Mixed [bolts and trad gear]; (TR) = top rope              see the next rule</t>
  </si>
  <si>
    <t>Gender (circle one):  Male / Female</t>
  </si>
  <si>
    <t>CRAG SUBTOTAL</t>
  </si>
  <si>
    <t xml:space="preserve"> or recieve 250 PTS for visiting all three crags and completing ≥3 climbs at each (≥9 total)!</t>
  </si>
  <si>
    <r>
      <t xml:space="preserve">Competition from 8am - 4:30pm.  </t>
    </r>
    <r>
      <rPr>
        <b/>
        <u/>
        <sz val="10"/>
        <rFont val="Garamond"/>
        <family val="1"/>
      </rPr>
      <t>Scorecards must be turned in by 5:15pm at the VFW</t>
    </r>
    <r>
      <rPr>
        <b/>
        <sz val="10"/>
        <rFont val="Garamond"/>
        <family val="1"/>
      </rPr>
      <t>, across the street from</t>
    </r>
  </si>
  <si>
    <t>Compatibility Report for 2012 Rendezvous Comp scorecard.xlsx</t>
  </si>
  <si>
    <t>Run on 9/17/2012 9:39</t>
  </si>
  <si>
    <t>The following features in this workbook are not supported by earlier versions of Excel. These features may be lost or degraded when you save this workbook in an earlier file format.</t>
  </si>
  <si>
    <t>Minor loss of fidelity</t>
  </si>
  <si>
    <t># of occurrences</t>
  </si>
  <si>
    <t>Some cells or styles in this workbook contain formatting that is not supported by the selected file format. These formats will be converted to the closest format available.</t>
  </si>
  <si>
    <t>(165 Russell St. Hadley MA 01035)</t>
  </si>
</sst>
</file>

<file path=xl/styles.xml><?xml version="1.0" encoding="utf-8"?>
<styleSheet xmlns="http://schemas.openxmlformats.org/spreadsheetml/2006/main">
  <fonts count="18">
    <font>
      <sz val="10"/>
      <name val="Arial"/>
    </font>
    <font>
      <sz val="10"/>
      <name val="Arial"/>
      <family val="2"/>
    </font>
    <font>
      <b/>
      <sz val="11"/>
      <name val="Garamond"/>
      <family val="1"/>
    </font>
    <font>
      <sz val="10"/>
      <name val="Garamond"/>
      <family val="1"/>
    </font>
    <font>
      <b/>
      <sz val="10"/>
      <name val="Garamond"/>
      <family val="1"/>
    </font>
    <font>
      <b/>
      <sz val="10"/>
      <name val="Arial"/>
      <family val="2"/>
    </font>
    <font>
      <sz val="18"/>
      <name val="Garamond"/>
      <family val="1"/>
    </font>
    <font>
      <b/>
      <sz val="12"/>
      <name val="Garamond"/>
      <family val="1"/>
    </font>
    <font>
      <b/>
      <sz val="14"/>
      <name val="Garamond"/>
      <family val="1"/>
    </font>
    <font>
      <b/>
      <u/>
      <sz val="11"/>
      <name val="Garamond"/>
      <family val="1"/>
    </font>
    <font>
      <sz val="14"/>
      <name val="Garamond"/>
      <family val="1"/>
    </font>
    <font>
      <sz val="40"/>
      <color rgb="FFFFC000"/>
      <name val="BadaBoom BB"/>
      <family val="2"/>
    </font>
    <font>
      <b/>
      <sz val="18"/>
      <color rgb="FFFFC000"/>
      <name val="BadaBoom BB"/>
      <family val="2"/>
    </font>
    <font>
      <b/>
      <sz val="10"/>
      <color rgb="FF00B050"/>
      <name val="Arial"/>
      <family val="2"/>
    </font>
    <font>
      <sz val="10"/>
      <color rgb="FF00B050"/>
      <name val="Arial"/>
      <family val="2"/>
    </font>
    <font>
      <b/>
      <i/>
      <sz val="11"/>
      <name val="Garamond"/>
      <family val="1"/>
    </font>
    <font>
      <b/>
      <u/>
      <sz val="10"/>
      <name val="Garamond"/>
      <family val="1"/>
    </font>
    <font>
      <b/>
      <i/>
      <sz val="10"/>
      <name val="Garamond"/>
      <family val="1"/>
    </font>
  </fonts>
  <fills count="4">
    <fill>
      <patternFill patternType="none"/>
    </fill>
    <fill>
      <patternFill patternType="gray125"/>
    </fill>
    <fill>
      <patternFill patternType="solid">
        <fgColor theme="1"/>
        <bgColor indexed="64"/>
      </patternFill>
    </fill>
    <fill>
      <patternFill patternType="solid">
        <fgColor rgb="FFFFFF00"/>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bottom style="medium">
        <color indexed="64"/>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s>
  <cellStyleXfs count="1">
    <xf numFmtId="0" fontId="0" fillId="0" borderId="0"/>
  </cellStyleXfs>
  <cellXfs count="78">
    <xf numFmtId="0" fontId="0" fillId="0" borderId="0" xfId="0"/>
    <xf numFmtId="0" fontId="1" fillId="0" borderId="0" xfId="0" applyFont="1"/>
    <xf numFmtId="0" fontId="2" fillId="0" borderId="0" xfId="0" applyFont="1"/>
    <xf numFmtId="0" fontId="2" fillId="0" borderId="0" xfId="0" applyFont="1" applyAlignment="1">
      <alignment horizontal="center"/>
    </xf>
    <xf numFmtId="0" fontId="3" fillId="0" borderId="0" xfId="0" applyFont="1"/>
    <xf numFmtId="0" fontId="2" fillId="0" borderId="0" xfId="0" applyFont="1" applyAlignment="1">
      <alignment horizontal="right"/>
    </xf>
    <xf numFmtId="0" fontId="4" fillId="0" borderId="0" xfId="0" applyFont="1"/>
    <xf numFmtId="0" fontId="4" fillId="0" borderId="0" xfId="0" applyFont="1" applyAlignment="1">
      <alignment horizontal="center"/>
    </xf>
    <xf numFmtId="0" fontId="3" fillId="0" borderId="0" xfId="0" applyFont="1" applyBorder="1"/>
    <xf numFmtId="0" fontId="3" fillId="0" borderId="2" xfId="0" applyFont="1" applyBorder="1"/>
    <xf numFmtId="0" fontId="4" fillId="0" borderId="0" xfId="0" applyFont="1" applyAlignment="1">
      <alignment horizontal="right"/>
    </xf>
    <xf numFmtId="0" fontId="3" fillId="0" borderId="0" xfId="0" applyFont="1" applyAlignment="1">
      <alignment horizontal="center"/>
    </xf>
    <xf numFmtId="0" fontId="3" fillId="0" borderId="3" xfId="0" applyFont="1" applyBorder="1"/>
    <xf numFmtId="0" fontId="4" fillId="2" borderId="0" xfId="0" applyFont="1" applyFill="1"/>
    <xf numFmtId="0" fontId="3" fillId="2" borderId="0" xfId="0" applyFont="1" applyFill="1" applyBorder="1"/>
    <xf numFmtId="1" fontId="0" fillId="0" borderId="0" xfId="0" applyNumberFormat="1"/>
    <xf numFmtId="0" fontId="5" fillId="0" borderId="0" xfId="0" applyNumberFormat="1" applyFont="1" applyAlignment="1">
      <alignment horizontal="center"/>
    </xf>
    <xf numFmtId="0" fontId="5" fillId="3" borderId="0" xfId="0" applyNumberFormat="1" applyFont="1" applyFill="1" applyAlignment="1">
      <alignment horizontal="center"/>
    </xf>
    <xf numFmtId="1" fontId="0" fillId="3" borderId="0" xfId="0" applyNumberFormat="1" applyFill="1"/>
    <xf numFmtId="1" fontId="5" fillId="3" borderId="0" xfId="0" applyNumberFormat="1" applyFont="1" applyFill="1"/>
    <xf numFmtId="0" fontId="6" fillId="0" borderId="1" xfId="0" applyFont="1" applyBorder="1" applyAlignment="1">
      <alignment horizontal="center"/>
    </xf>
    <xf numFmtId="0" fontId="6" fillId="0" borderId="1" xfId="0" applyFont="1" applyBorder="1"/>
    <xf numFmtId="0" fontId="7" fillId="0" borderId="1" xfId="0" applyFont="1" applyBorder="1"/>
    <xf numFmtId="0" fontId="3" fillId="0" borderId="1" xfId="0" applyFont="1" applyBorder="1" applyAlignment="1">
      <alignment horizontal="center"/>
    </xf>
    <xf numFmtId="0" fontId="3" fillId="0" borderId="1" xfId="0" applyFont="1" applyBorder="1"/>
    <xf numFmtId="0" fontId="8" fillId="0" borderId="1" xfId="0" applyFont="1" applyBorder="1" applyAlignment="1">
      <alignment horizontal="right"/>
    </xf>
    <xf numFmtId="0" fontId="3" fillId="0" borderId="4" xfId="0" applyFont="1" applyBorder="1" applyAlignment="1">
      <alignment horizontal="center"/>
    </xf>
    <xf numFmtId="0" fontId="3" fillId="0" borderId="5" xfId="0" applyFont="1" applyBorder="1"/>
    <xf numFmtId="0" fontId="10" fillId="0" borderId="0" xfId="0" applyFont="1" applyAlignment="1">
      <alignment horizontal="center"/>
    </xf>
    <xf numFmtId="0" fontId="10" fillId="0" borderId="0" xfId="0" applyFont="1"/>
    <xf numFmtId="0" fontId="8" fillId="0" borderId="0" xfId="0" applyFont="1" applyAlignment="1">
      <alignment horizontal="left"/>
    </xf>
    <xf numFmtId="0" fontId="7" fillId="0" borderId="0" xfId="0" applyFont="1" applyBorder="1"/>
    <xf numFmtId="0" fontId="12" fillId="0" borderId="1" xfId="0" applyFont="1" applyBorder="1" applyAlignment="1">
      <alignment horizontal="center"/>
    </xf>
    <xf numFmtId="0" fontId="2" fillId="0" borderId="0" xfId="0" applyNumberFormat="1" applyFont="1" applyAlignment="1">
      <alignment horizontal="right"/>
    </xf>
    <xf numFmtId="0" fontId="13" fillId="0" borderId="0" xfId="0" applyNumberFormat="1" applyFont="1" applyAlignment="1">
      <alignment horizontal="center"/>
    </xf>
    <xf numFmtId="0" fontId="14" fillId="0" borderId="0" xfId="0" applyFont="1"/>
    <xf numFmtId="1" fontId="14" fillId="0" borderId="0" xfId="0" applyNumberFormat="1" applyFont="1"/>
    <xf numFmtId="0" fontId="3" fillId="0" borderId="0" xfId="0" applyFont="1" applyAlignment="1">
      <alignment horizontal="left"/>
    </xf>
    <xf numFmtId="0" fontId="3" fillId="0" borderId="1" xfId="0" applyFont="1" applyBorder="1" applyAlignment="1">
      <alignment horizontal="left"/>
    </xf>
    <xf numFmtId="0" fontId="3" fillId="0" borderId="0" xfId="0" applyFont="1" applyBorder="1" applyAlignment="1">
      <alignment horizontal="left"/>
    </xf>
    <xf numFmtId="0" fontId="10" fillId="0" borderId="0" xfId="0" applyFont="1" applyAlignment="1">
      <alignment horizontal="left"/>
    </xf>
    <xf numFmtId="0" fontId="2" fillId="0" borderId="0" xfId="0" applyFont="1" applyAlignment="1">
      <alignment horizontal="left"/>
    </xf>
    <xf numFmtId="0" fontId="7" fillId="0" borderId="0" xfId="0" applyFont="1" applyBorder="1" applyAlignment="1">
      <alignment horizontal="left"/>
    </xf>
    <xf numFmtId="0" fontId="12" fillId="0" borderId="0" xfId="0" applyFont="1" applyBorder="1" applyAlignment="1">
      <alignment horizontal="center"/>
    </xf>
    <xf numFmtId="0" fontId="3" fillId="2" borderId="6" xfId="0" applyFont="1" applyFill="1" applyBorder="1"/>
    <xf numFmtId="0" fontId="3" fillId="0" borderId="6" xfId="0" applyFont="1" applyBorder="1" applyAlignment="1">
      <alignment horizontal="center"/>
    </xf>
    <xf numFmtId="0" fontId="3" fillId="0" borderId="6" xfId="0" applyFont="1" applyBorder="1"/>
    <xf numFmtId="0" fontId="2" fillId="0" borderId="0" xfId="0" applyFont="1" applyBorder="1" applyAlignment="1">
      <alignment vertical="center"/>
    </xf>
    <xf numFmtId="0" fontId="2" fillId="0" borderId="1" xfId="0" applyFont="1" applyBorder="1" applyAlignment="1">
      <alignment vertical="center"/>
    </xf>
    <xf numFmtId="0" fontId="4" fillId="0" borderId="0" xfId="0" applyNumberFormat="1" applyFont="1" applyAlignment="1">
      <alignment horizontal="center"/>
    </xf>
    <xf numFmtId="0" fontId="2" fillId="0" borderId="0" xfId="0" applyFont="1" applyBorder="1" applyAlignment="1"/>
    <xf numFmtId="0" fontId="3" fillId="0" borderId="0" xfId="0" applyFont="1" applyAlignment="1"/>
    <xf numFmtId="0" fontId="2" fillId="0" borderId="1" xfId="0" applyFont="1" applyBorder="1" applyAlignment="1">
      <alignment horizontal="left"/>
    </xf>
    <xf numFmtId="0" fontId="8" fillId="0" borderId="7" xfId="0" applyFont="1" applyBorder="1" applyAlignment="1">
      <alignment horizontal="right"/>
    </xf>
    <xf numFmtId="0" fontId="4" fillId="0" borderId="0" xfId="0" applyFont="1" applyAlignment="1">
      <alignment vertical="top"/>
    </xf>
    <xf numFmtId="0" fontId="4" fillId="0" borderId="0" xfId="0" applyFont="1" applyAlignment="1"/>
    <xf numFmtId="0" fontId="2" fillId="0" borderId="6" xfId="0" applyFont="1" applyBorder="1" applyAlignment="1">
      <alignment vertical="center"/>
    </xf>
    <xf numFmtId="0" fontId="15" fillId="0" borderId="6" xfId="0" applyFont="1" applyBorder="1" applyAlignment="1">
      <alignment vertical="center"/>
    </xf>
    <xf numFmtId="0" fontId="6" fillId="0" borderId="4" xfId="0" applyFont="1" applyBorder="1" applyAlignment="1">
      <alignment horizontal="center"/>
    </xf>
    <xf numFmtId="0" fontId="6" fillId="0" borderId="6" xfId="0" applyFont="1" applyBorder="1" applyAlignment="1">
      <alignment horizontal="center"/>
    </xf>
    <xf numFmtId="0" fontId="6" fillId="0" borderId="5" xfId="0" applyFont="1" applyBorder="1" applyAlignment="1">
      <alignment horizontal="center"/>
    </xf>
    <xf numFmtId="0" fontId="12" fillId="0" borderId="0" xfId="0" applyFont="1" applyBorder="1" applyAlignment="1">
      <alignment horizontal="center"/>
    </xf>
    <xf numFmtId="0" fontId="11" fillId="0" borderId="0" xfId="0" applyFont="1" applyAlignment="1">
      <alignment horizontal="center" vertical="center"/>
    </xf>
    <xf numFmtId="0" fontId="2" fillId="0" borderId="1" xfId="0" applyFont="1" applyBorder="1" applyAlignment="1">
      <alignment horizontal="center" vertical="top"/>
    </xf>
    <xf numFmtId="0" fontId="2" fillId="0" borderId="0" xfId="0" applyFont="1" applyBorder="1" applyAlignment="1">
      <alignment horizontal="center"/>
    </xf>
    <xf numFmtId="0" fontId="6" fillId="0" borderId="1" xfId="0" applyFont="1" applyBorder="1" applyAlignment="1">
      <alignment horizontal="center"/>
    </xf>
    <xf numFmtId="0" fontId="3" fillId="0" borderId="0" xfId="0" applyFont="1" applyAlignment="1">
      <alignment horizontal="center"/>
    </xf>
    <xf numFmtId="0" fontId="5" fillId="0" borderId="0" xfId="0" applyNumberFormat="1" applyFont="1" applyAlignment="1">
      <alignment vertical="top" wrapText="1"/>
    </xf>
    <xf numFmtId="0" fontId="5" fillId="0" borderId="0" xfId="0" applyFont="1" applyAlignment="1">
      <alignment vertical="top" wrapText="1"/>
    </xf>
    <xf numFmtId="0" fontId="0" fillId="0" borderId="0" xfId="0" applyAlignment="1">
      <alignment vertical="top" wrapText="1"/>
    </xf>
    <xf numFmtId="0" fontId="0" fillId="0" borderId="0" xfId="0" applyNumberFormat="1" applyAlignment="1">
      <alignment vertical="top" wrapText="1"/>
    </xf>
    <xf numFmtId="0" fontId="0" fillId="0" borderId="8" xfId="0" applyNumberFormat="1" applyBorder="1" applyAlignment="1">
      <alignment vertical="top" wrapText="1"/>
    </xf>
    <xf numFmtId="0" fontId="0" fillId="0" borderId="9" xfId="0" applyBorder="1" applyAlignment="1">
      <alignment vertical="top" wrapText="1"/>
    </xf>
    <xf numFmtId="0" fontId="5" fillId="0" borderId="0" xfId="0" applyFont="1" applyAlignment="1">
      <alignment horizontal="center" vertical="top" wrapText="1"/>
    </xf>
    <xf numFmtId="0" fontId="0" fillId="0" borderId="0" xfId="0" applyAlignment="1">
      <alignment horizontal="center" vertical="top" wrapText="1"/>
    </xf>
    <xf numFmtId="0" fontId="5" fillId="0" borderId="0" xfId="0" applyNumberFormat="1" applyFont="1" applyAlignment="1">
      <alignment horizontal="center" vertical="top" wrapText="1"/>
    </xf>
    <xf numFmtId="0" fontId="0" fillId="0" borderId="9" xfId="0" applyBorder="1" applyAlignment="1">
      <alignment horizontal="center" vertical="top" wrapText="1"/>
    </xf>
    <xf numFmtId="0" fontId="0" fillId="0" borderId="10" xfId="0" applyBorder="1" applyAlignment="1">
      <alignment horizontal="center"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gif"/><Relationship Id="rId3" Type="http://schemas.openxmlformats.org/officeDocument/2006/relationships/image" Target="../media/image3.jpeg"/><Relationship Id="rId7" Type="http://schemas.openxmlformats.org/officeDocument/2006/relationships/image" Target="../media/image7.gif"/><Relationship Id="rId12" Type="http://schemas.openxmlformats.org/officeDocument/2006/relationships/image" Target="../media/image12.jpeg"/><Relationship Id="rId2" Type="http://schemas.openxmlformats.org/officeDocument/2006/relationships/image" Target="../media/image2.jpeg"/><Relationship Id="rId1" Type="http://schemas.openxmlformats.org/officeDocument/2006/relationships/image" Target="../media/image1.jpeg"/><Relationship Id="rId6" Type="http://schemas.openxmlformats.org/officeDocument/2006/relationships/image" Target="../media/image6.jpeg"/><Relationship Id="rId11" Type="http://schemas.openxmlformats.org/officeDocument/2006/relationships/image" Target="../media/image11.wmf"/><Relationship Id="rId5" Type="http://schemas.openxmlformats.org/officeDocument/2006/relationships/image" Target="../media/image5.jpeg"/><Relationship Id="rId15" Type="http://schemas.openxmlformats.org/officeDocument/2006/relationships/image" Target="../media/image15.pn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 Id="rId14" Type="http://schemas.openxmlformats.org/officeDocument/2006/relationships/image" Target="../media/image14.jpeg"/></Relationships>
</file>

<file path=xl/drawings/_rels/drawing2.xml.rels><?xml version="1.0" encoding="UTF-8" standalone="yes"?>
<Relationships xmlns="http://schemas.openxmlformats.org/package/2006/relationships"><Relationship Id="rId3" Type="http://schemas.openxmlformats.org/officeDocument/2006/relationships/image" Target="../media/image17.jpeg"/><Relationship Id="rId7" Type="http://schemas.openxmlformats.org/officeDocument/2006/relationships/image" Target="../media/image19.png"/><Relationship Id="rId2" Type="http://schemas.openxmlformats.org/officeDocument/2006/relationships/image" Target="../media/image16.png"/><Relationship Id="rId1" Type="http://schemas.openxmlformats.org/officeDocument/2006/relationships/image" Target="../media/image1.jpeg"/><Relationship Id="rId6" Type="http://schemas.openxmlformats.org/officeDocument/2006/relationships/image" Target="../media/image3.jpeg"/><Relationship Id="rId5" Type="http://schemas.openxmlformats.org/officeDocument/2006/relationships/image" Target="../media/image18.png"/><Relationship Id="rId4"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xdr:from>
      <xdr:col>0</xdr:col>
      <xdr:colOff>9526</xdr:colOff>
      <xdr:row>46</xdr:row>
      <xdr:rowOff>72602</xdr:rowOff>
    </xdr:from>
    <xdr:to>
      <xdr:col>13</xdr:col>
      <xdr:colOff>246766</xdr:colOff>
      <xdr:row>49</xdr:row>
      <xdr:rowOff>20819</xdr:rowOff>
    </xdr:to>
    <xdr:grpSp>
      <xdr:nvGrpSpPr>
        <xdr:cNvPr id="21" name="Group 20"/>
        <xdr:cNvGrpSpPr/>
      </xdr:nvGrpSpPr>
      <xdr:grpSpPr>
        <a:xfrm>
          <a:off x="9526" y="11302577"/>
          <a:ext cx="8400165" cy="510192"/>
          <a:chOff x="1" y="11226377"/>
          <a:chExt cx="8457315" cy="510192"/>
        </a:xfrm>
      </xdr:grpSpPr>
      <xdr:pic>
        <xdr:nvPicPr>
          <xdr:cNvPr id="9" name="il_fi" descr="http://b.vimeocdn.com/ps/377/377115_300.jpg"/>
          <xdr:cNvPicPr>
            <a:picLocks noChangeAspect="1" noChangeArrowheads="1"/>
          </xdr:cNvPicPr>
        </xdr:nvPicPr>
        <xdr:blipFill>
          <a:blip xmlns:r="http://schemas.openxmlformats.org/officeDocument/2006/relationships" r:embed="rId1" cstate="print"/>
          <a:srcRect t="21739" b="25465"/>
          <a:stretch>
            <a:fillRect/>
          </a:stretch>
        </xdr:blipFill>
        <xdr:spPr bwMode="auto">
          <a:xfrm>
            <a:off x="1" y="11273784"/>
            <a:ext cx="858505" cy="457200"/>
          </a:xfrm>
          <a:prstGeom prst="rect">
            <a:avLst/>
          </a:prstGeom>
          <a:noFill/>
        </xdr:spPr>
      </xdr:pic>
      <xdr:pic>
        <xdr:nvPicPr>
          <xdr:cNvPr id="10" name="il_fi" descr="http://t2.gstatic.com/images?q=tbn:ANd9GcSjIC2FXjNj8ygF39r6ov_otxo8PWTBf2CqbrNmid7-0CEqmczGvlapHHpDuw"/>
          <xdr:cNvPicPr>
            <a:picLocks noChangeAspect="1" noChangeArrowheads="1"/>
          </xdr:cNvPicPr>
        </xdr:nvPicPr>
        <xdr:blipFill>
          <a:blip xmlns:r="http://schemas.openxmlformats.org/officeDocument/2006/relationships" r:embed="rId2" cstate="print"/>
          <a:srcRect/>
          <a:stretch>
            <a:fillRect/>
          </a:stretch>
        </xdr:blipFill>
        <xdr:spPr bwMode="auto">
          <a:xfrm>
            <a:off x="5212152" y="11276304"/>
            <a:ext cx="462520" cy="457200"/>
          </a:xfrm>
          <a:prstGeom prst="rect">
            <a:avLst/>
          </a:prstGeom>
          <a:noFill/>
        </xdr:spPr>
      </xdr:pic>
      <xdr:pic>
        <xdr:nvPicPr>
          <xdr:cNvPr id="11" name="il_fi" descr="http://gearist.com/wp-content/uploads/2011/02/blackdiamond-logo.jpg"/>
          <xdr:cNvPicPr>
            <a:picLocks noChangeAspect="1" noChangeArrowheads="1"/>
          </xdr:cNvPicPr>
        </xdr:nvPicPr>
        <xdr:blipFill>
          <a:blip xmlns:r="http://schemas.openxmlformats.org/officeDocument/2006/relationships" r:embed="rId3" cstate="print">
            <a:lum contrast="54000"/>
          </a:blip>
          <a:srcRect/>
          <a:stretch>
            <a:fillRect/>
          </a:stretch>
        </xdr:blipFill>
        <xdr:spPr bwMode="auto">
          <a:xfrm>
            <a:off x="2709777" y="11268015"/>
            <a:ext cx="813243" cy="457200"/>
          </a:xfrm>
          <a:prstGeom prst="rect">
            <a:avLst/>
          </a:prstGeom>
          <a:noFill/>
        </xdr:spPr>
      </xdr:pic>
      <xdr:pic>
        <xdr:nvPicPr>
          <xdr:cNvPr id="12" name="Picture 11" descr="http://nbya.org/junior_sailing/2008/RaceWeek/New%20EnglandRopes.JPG"/>
          <xdr:cNvPicPr>
            <a:picLocks noChangeAspect="1" noChangeArrowheads="1"/>
          </xdr:cNvPicPr>
        </xdr:nvPicPr>
        <xdr:blipFill>
          <a:blip xmlns:r="http://schemas.openxmlformats.org/officeDocument/2006/relationships" r:embed="rId4" cstate="print"/>
          <a:srcRect/>
          <a:stretch>
            <a:fillRect/>
          </a:stretch>
        </xdr:blipFill>
        <xdr:spPr bwMode="auto">
          <a:xfrm>
            <a:off x="7215224" y="11226377"/>
            <a:ext cx="1242092" cy="457200"/>
          </a:xfrm>
          <a:prstGeom prst="rect">
            <a:avLst/>
          </a:prstGeom>
          <a:noFill/>
        </xdr:spPr>
      </xdr:pic>
      <xdr:pic>
        <xdr:nvPicPr>
          <xdr:cNvPr id="13" name="Picture 12" descr="http://c767204.r4.cf2.rackcdn.com/f5372f6c-8964-40b0-b706-49b6b0e51102.jpg"/>
          <xdr:cNvPicPr>
            <a:picLocks noChangeAspect="1" noChangeArrowheads="1"/>
          </xdr:cNvPicPr>
        </xdr:nvPicPr>
        <xdr:blipFill>
          <a:blip xmlns:r="http://schemas.openxmlformats.org/officeDocument/2006/relationships" r:embed="rId5" cstate="print"/>
          <a:srcRect/>
          <a:stretch>
            <a:fillRect/>
          </a:stretch>
        </xdr:blipFill>
        <xdr:spPr bwMode="auto">
          <a:xfrm>
            <a:off x="883854" y="11258053"/>
            <a:ext cx="993296" cy="457200"/>
          </a:xfrm>
          <a:prstGeom prst="rect">
            <a:avLst/>
          </a:prstGeom>
          <a:noFill/>
        </xdr:spPr>
      </xdr:pic>
      <xdr:pic>
        <xdr:nvPicPr>
          <xdr:cNvPr id="14" name="Picture 13" descr="http://www.alpinets.com/SterlinglogoColor.jpg"/>
          <xdr:cNvPicPr>
            <a:picLocks noChangeAspect="1" noChangeArrowheads="1"/>
          </xdr:cNvPicPr>
        </xdr:nvPicPr>
        <xdr:blipFill>
          <a:blip xmlns:r="http://schemas.openxmlformats.org/officeDocument/2006/relationships" r:embed="rId6" cstate="print"/>
          <a:srcRect/>
          <a:stretch>
            <a:fillRect/>
          </a:stretch>
        </xdr:blipFill>
        <xdr:spPr bwMode="auto">
          <a:xfrm>
            <a:off x="4021704" y="11278138"/>
            <a:ext cx="1154237" cy="457200"/>
          </a:xfrm>
          <a:prstGeom prst="rect">
            <a:avLst/>
          </a:prstGeom>
          <a:noFill/>
        </xdr:spPr>
      </xdr:pic>
      <xdr:pic>
        <xdr:nvPicPr>
          <xdr:cNvPr id="15" name="Picture 14" descr="http://www.logotypes101.com/files/418/e7624903648124be2115981622d15f7a/lrg_Metolius.gif"/>
          <xdr:cNvPicPr>
            <a:picLocks noChangeAspect="1" noChangeArrowheads="1"/>
          </xdr:cNvPicPr>
        </xdr:nvPicPr>
        <xdr:blipFill>
          <a:blip xmlns:r="http://schemas.openxmlformats.org/officeDocument/2006/relationships" r:embed="rId7" cstate="print"/>
          <a:srcRect t="32000" b="33333"/>
          <a:stretch>
            <a:fillRect/>
          </a:stretch>
        </xdr:blipFill>
        <xdr:spPr bwMode="auto">
          <a:xfrm>
            <a:off x="6181710" y="11321193"/>
            <a:ext cx="1050434" cy="365760"/>
          </a:xfrm>
          <a:prstGeom prst="rect">
            <a:avLst/>
          </a:prstGeom>
          <a:noFill/>
        </xdr:spPr>
      </xdr:pic>
      <xdr:pic>
        <xdr:nvPicPr>
          <xdr:cNvPr id="16" name="Picture 15" descr="http://www.cmc.org/support/images/FiveTen_3LineLogo.jpg"/>
          <xdr:cNvPicPr>
            <a:picLocks noChangeAspect="1" noChangeArrowheads="1"/>
          </xdr:cNvPicPr>
        </xdr:nvPicPr>
        <xdr:blipFill>
          <a:blip xmlns:r="http://schemas.openxmlformats.org/officeDocument/2006/relationships" r:embed="rId8" cstate="print"/>
          <a:srcRect/>
          <a:stretch>
            <a:fillRect/>
          </a:stretch>
        </xdr:blipFill>
        <xdr:spPr bwMode="auto">
          <a:xfrm>
            <a:off x="3553784" y="11279369"/>
            <a:ext cx="450504" cy="457200"/>
          </a:xfrm>
          <a:prstGeom prst="rect">
            <a:avLst/>
          </a:prstGeom>
          <a:noFill/>
        </xdr:spPr>
      </xdr:pic>
      <xdr:pic>
        <xdr:nvPicPr>
          <xdr:cNvPr id="17" name="Picture 16" descr="http://thecheapathlete.com/wp-content/uploads/2011/12/EMSeventslogo.jpg"/>
          <xdr:cNvPicPr>
            <a:picLocks noChangeAspect="1" noChangeArrowheads="1"/>
          </xdr:cNvPicPr>
        </xdr:nvPicPr>
        <xdr:blipFill>
          <a:blip xmlns:r="http://schemas.openxmlformats.org/officeDocument/2006/relationships" r:embed="rId9" cstate="print"/>
          <a:srcRect/>
          <a:stretch>
            <a:fillRect/>
          </a:stretch>
        </xdr:blipFill>
        <xdr:spPr bwMode="auto">
          <a:xfrm>
            <a:off x="1920018" y="11279008"/>
            <a:ext cx="746450" cy="457200"/>
          </a:xfrm>
          <a:prstGeom prst="rect">
            <a:avLst/>
          </a:prstGeom>
          <a:noFill/>
        </xdr:spPr>
      </xdr:pic>
      <xdr:pic>
        <xdr:nvPicPr>
          <xdr:cNvPr id="18" name="Picture 17" descr="http://2.bp.blogspot.com/-mudhQcVSCts/T8o8tHCVZOI/AAAAAAAAAL8/9aBRp87fn_E/s1600/american-alpine-club-giving-away-1000-worth-o-L-gys20W.jpeg"/>
          <xdr:cNvPicPr>
            <a:picLocks noChangeAspect="1" noChangeArrowheads="1"/>
          </xdr:cNvPicPr>
        </xdr:nvPicPr>
        <xdr:blipFill>
          <a:blip xmlns:r="http://schemas.openxmlformats.org/officeDocument/2006/relationships" r:embed="rId10" cstate="print"/>
          <a:srcRect/>
          <a:stretch>
            <a:fillRect/>
          </a:stretch>
        </xdr:blipFill>
        <xdr:spPr bwMode="auto">
          <a:xfrm>
            <a:off x="5696256" y="11273382"/>
            <a:ext cx="501125" cy="457200"/>
          </a:xfrm>
          <a:prstGeom prst="rect">
            <a:avLst/>
          </a:prstGeom>
          <a:noFill/>
        </xdr:spPr>
      </xdr:pic>
    </xdr:grpSp>
    <xdr:clientData/>
  </xdr:twoCellAnchor>
  <xdr:twoCellAnchor editAs="oneCell">
    <xdr:from>
      <xdr:col>3</xdr:col>
      <xdr:colOff>0</xdr:colOff>
      <xdr:row>8</xdr:row>
      <xdr:rowOff>1</xdr:rowOff>
    </xdr:from>
    <xdr:to>
      <xdr:col>5</xdr:col>
      <xdr:colOff>19050</xdr:colOff>
      <xdr:row>9</xdr:row>
      <xdr:rowOff>30982</xdr:rowOff>
    </xdr:to>
    <xdr:pic>
      <xdr:nvPicPr>
        <xdr:cNvPr id="1027" name="Picture 3" descr="C:\Users\Peter\AppData\Local\Microsoft\Windows\Temporary Internet Files\Content.IE5\15BBGFXC\MC900434713[1].wmf"/>
        <xdr:cNvPicPr>
          <a:picLocks noChangeAspect="1" noChangeArrowheads="1"/>
        </xdr:cNvPicPr>
      </xdr:nvPicPr>
      <xdr:blipFill>
        <a:blip xmlns:r="http://schemas.openxmlformats.org/officeDocument/2006/relationships" r:embed="rId11" cstate="print"/>
        <a:srcRect/>
        <a:stretch>
          <a:fillRect/>
        </a:stretch>
      </xdr:blipFill>
      <xdr:spPr bwMode="auto">
        <a:xfrm>
          <a:off x="2733675" y="1133476"/>
          <a:ext cx="257175" cy="269106"/>
        </a:xfrm>
        <a:prstGeom prst="rect">
          <a:avLst/>
        </a:prstGeom>
        <a:noFill/>
      </xdr:spPr>
    </xdr:pic>
    <xdr:clientData/>
  </xdr:twoCellAnchor>
  <xdr:twoCellAnchor editAs="oneCell">
    <xdr:from>
      <xdr:col>8</xdr:col>
      <xdr:colOff>9525</xdr:colOff>
      <xdr:row>7</xdr:row>
      <xdr:rowOff>247651</xdr:rowOff>
    </xdr:from>
    <xdr:to>
      <xdr:col>10</xdr:col>
      <xdr:colOff>19050</xdr:colOff>
      <xdr:row>9</xdr:row>
      <xdr:rowOff>11932</xdr:rowOff>
    </xdr:to>
    <xdr:pic>
      <xdr:nvPicPr>
        <xdr:cNvPr id="19" name="Picture 3" descr="C:\Users\Peter\AppData\Local\Microsoft\Windows\Temporary Internet Files\Content.IE5\15BBGFXC\MC900434713[1].wmf"/>
        <xdr:cNvPicPr>
          <a:picLocks noChangeAspect="1" noChangeArrowheads="1"/>
        </xdr:cNvPicPr>
      </xdr:nvPicPr>
      <xdr:blipFill>
        <a:blip xmlns:r="http://schemas.openxmlformats.org/officeDocument/2006/relationships" r:embed="rId11" cstate="print"/>
        <a:srcRect/>
        <a:stretch>
          <a:fillRect/>
        </a:stretch>
      </xdr:blipFill>
      <xdr:spPr bwMode="auto">
        <a:xfrm>
          <a:off x="5524500" y="1114426"/>
          <a:ext cx="257175" cy="269106"/>
        </a:xfrm>
        <a:prstGeom prst="rect">
          <a:avLst/>
        </a:prstGeom>
        <a:noFill/>
      </xdr:spPr>
    </xdr:pic>
    <xdr:clientData/>
  </xdr:twoCellAnchor>
  <xdr:twoCellAnchor editAs="oneCell">
    <xdr:from>
      <xdr:col>13</xdr:col>
      <xdr:colOff>0</xdr:colOff>
      <xdr:row>7</xdr:row>
      <xdr:rowOff>247651</xdr:rowOff>
    </xdr:from>
    <xdr:to>
      <xdr:col>14</xdr:col>
      <xdr:colOff>9525</xdr:colOff>
      <xdr:row>9</xdr:row>
      <xdr:rowOff>11932</xdr:rowOff>
    </xdr:to>
    <xdr:pic>
      <xdr:nvPicPr>
        <xdr:cNvPr id="20" name="Picture 3" descr="C:\Users\Peter\AppData\Local\Microsoft\Windows\Temporary Internet Files\Content.IE5\15BBGFXC\MC900434713[1].wmf"/>
        <xdr:cNvPicPr>
          <a:picLocks noChangeAspect="1" noChangeArrowheads="1"/>
        </xdr:cNvPicPr>
      </xdr:nvPicPr>
      <xdr:blipFill>
        <a:blip xmlns:r="http://schemas.openxmlformats.org/officeDocument/2006/relationships" r:embed="rId11" cstate="print"/>
        <a:srcRect/>
        <a:stretch>
          <a:fillRect/>
        </a:stretch>
      </xdr:blipFill>
      <xdr:spPr bwMode="auto">
        <a:xfrm>
          <a:off x="8286750" y="1114426"/>
          <a:ext cx="257175" cy="269106"/>
        </a:xfrm>
        <a:prstGeom prst="rect">
          <a:avLst/>
        </a:prstGeom>
        <a:noFill/>
      </xdr:spPr>
    </xdr:pic>
    <xdr:clientData/>
  </xdr:twoCellAnchor>
  <xdr:twoCellAnchor editAs="oneCell">
    <xdr:from>
      <xdr:col>11</xdr:col>
      <xdr:colOff>200025</xdr:colOff>
      <xdr:row>42</xdr:row>
      <xdr:rowOff>198351</xdr:rowOff>
    </xdr:from>
    <xdr:to>
      <xdr:col>13</xdr:col>
      <xdr:colOff>123825</xdr:colOff>
      <xdr:row>45</xdr:row>
      <xdr:rowOff>47625</xdr:rowOff>
    </xdr:to>
    <xdr:pic>
      <xdr:nvPicPr>
        <xdr:cNvPr id="1025" name="Picture 1" descr="http://images.climbfind.com/places/id/cen-0521025233.jpg"/>
        <xdr:cNvPicPr>
          <a:picLocks noChangeAspect="1" noChangeArrowheads="1"/>
        </xdr:cNvPicPr>
      </xdr:nvPicPr>
      <xdr:blipFill>
        <a:blip xmlns:r="http://schemas.openxmlformats.org/officeDocument/2006/relationships" r:embed="rId12" cstate="print"/>
        <a:srcRect t="20388" b="26214"/>
        <a:stretch>
          <a:fillRect/>
        </a:stretch>
      </xdr:blipFill>
      <xdr:spPr bwMode="auto">
        <a:xfrm>
          <a:off x="6334125" y="10628226"/>
          <a:ext cx="1952625" cy="449349"/>
        </a:xfrm>
        <a:prstGeom prst="rect">
          <a:avLst/>
        </a:prstGeom>
        <a:noFill/>
      </xdr:spPr>
    </xdr:pic>
    <xdr:clientData/>
  </xdr:twoCellAnchor>
  <xdr:twoCellAnchor editAs="oneCell">
    <xdr:from>
      <xdr:col>0</xdr:col>
      <xdr:colOff>295276</xdr:colOff>
      <xdr:row>2</xdr:row>
      <xdr:rowOff>17614</xdr:rowOff>
    </xdr:from>
    <xdr:to>
      <xdr:col>3</xdr:col>
      <xdr:colOff>5539</xdr:colOff>
      <xdr:row>5</xdr:row>
      <xdr:rowOff>19050</xdr:rowOff>
    </xdr:to>
    <xdr:pic>
      <xdr:nvPicPr>
        <xdr:cNvPr id="22" name="Picture 21" descr="wmcclogotransp.gif"/>
        <xdr:cNvPicPr>
          <a:picLocks noChangeAspect="1"/>
        </xdr:cNvPicPr>
      </xdr:nvPicPr>
      <xdr:blipFill>
        <a:blip xmlns:r="http://schemas.openxmlformats.org/officeDocument/2006/relationships" r:embed="rId13" cstate="print"/>
        <a:stretch>
          <a:fillRect/>
        </a:stretch>
      </xdr:blipFill>
      <xdr:spPr>
        <a:xfrm>
          <a:off x="295276" y="884389"/>
          <a:ext cx="2415363" cy="915836"/>
        </a:xfrm>
        <a:prstGeom prst="rect">
          <a:avLst/>
        </a:prstGeom>
      </xdr:spPr>
    </xdr:pic>
    <xdr:clientData/>
  </xdr:twoCellAnchor>
  <xdr:twoCellAnchor editAs="oneCell">
    <xdr:from>
      <xdr:col>0</xdr:col>
      <xdr:colOff>114300</xdr:colOff>
      <xdr:row>0</xdr:row>
      <xdr:rowOff>0</xdr:rowOff>
    </xdr:from>
    <xdr:to>
      <xdr:col>1</xdr:col>
      <xdr:colOff>720590</xdr:colOff>
      <xdr:row>1</xdr:row>
      <xdr:rowOff>114300</xdr:rowOff>
    </xdr:to>
    <xdr:pic>
      <xdr:nvPicPr>
        <xdr:cNvPr id="23" name="Picture 22" descr="climb gniess.jpg"/>
        <xdr:cNvPicPr>
          <a:picLocks noChangeAspect="1"/>
        </xdr:cNvPicPr>
      </xdr:nvPicPr>
      <xdr:blipFill>
        <a:blip xmlns:r="http://schemas.openxmlformats.org/officeDocument/2006/relationships" r:embed="rId14" cstate="print"/>
        <a:stretch>
          <a:fillRect/>
        </a:stretch>
      </xdr:blipFill>
      <xdr:spPr>
        <a:xfrm>
          <a:off x="114300" y="0"/>
          <a:ext cx="1044440" cy="676275"/>
        </a:xfrm>
        <a:prstGeom prst="rect">
          <a:avLst/>
        </a:prstGeom>
      </xdr:spPr>
    </xdr:pic>
    <xdr:clientData/>
  </xdr:twoCellAnchor>
  <xdr:twoCellAnchor editAs="oneCell">
    <xdr:from>
      <xdr:col>1</xdr:col>
      <xdr:colOff>838200</xdr:colOff>
      <xdr:row>0</xdr:row>
      <xdr:rowOff>9525</xdr:rowOff>
    </xdr:from>
    <xdr:to>
      <xdr:col>11</xdr:col>
      <xdr:colOff>962025</xdr:colOff>
      <xdr:row>2</xdr:row>
      <xdr:rowOff>67957</xdr:rowOff>
    </xdr:to>
    <xdr:pic>
      <xdr:nvPicPr>
        <xdr:cNvPr id="24" name="Picture 23" descr="comp text.png"/>
        <xdr:cNvPicPr>
          <a:picLocks noChangeAspect="1"/>
        </xdr:cNvPicPr>
      </xdr:nvPicPr>
      <xdr:blipFill>
        <a:blip xmlns:r="http://schemas.openxmlformats.org/officeDocument/2006/relationships" r:embed="rId15" cstate="print"/>
        <a:srcRect l="5117" t="19813" r="5556"/>
        <a:stretch>
          <a:fillRect/>
        </a:stretch>
      </xdr:blipFill>
      <xdr:spPr>
        <a:xfrm>
          <a:off x="1276350" y="9525"/>
          <a:ext cx="5819775" cy="925207"/>
        </a:xfrm>
        <a:prstGeom prst="rect">
          <a:avLst/>
        </a:prstGeom>
      </xdr:spPr>
    </xdr:pic>
    <xdr:clientData/>
  </xdr:twoCellAnchor>
  <xdr:twoCellAnchor>
    <xdr:from>
      <xdr:col>8</xdr:col>
      <xdr:colOff>47625</xdr:colOff>
      <xdr:row>41</xdr:row>
      <xdr:rowOff>133350</xdr:rowOff>
    </xdr:from>
    <xdr:to>
      <xdr:col>9</xdr:col>
      <xdr:colOff>0</xdr:colOff>
      <xdr:row>41</xdr:row>
      <xdr:rowOff>133350</xdr:rowOff>
    </xdr:to>
    <xdr:cxnSp macro="">
      <xdr:nvCxnSpPr>
        <xdr:cNvPr id="26" name="Straight Arrow Connector 25"/>
        <xdr:cNvCxnSpPr/>
      </xdr:nvCxnSpPr>
      <xdr:spPr bwMode="auto">
        <a:xfrm>
          <a:off x="5486400" y="10363200"/>
          <a:ext cx="180975" cy="0"/>
        </a:xfrm>
        <a:prstGeom prst="straightConnector1">
          <a:avLst/>
        </a:prstGeom>
        <a:solidFill>
          <a:srgbClr val="FFFFFF"/>
        </a:solidFill>
        <a:ln w="12700" cap="flat" cmpd="sng" algn="ctr">
          <a:solidFill>
            <a:srgbClr val="000000"/>
          </a:solidFill>
          <a:prstDash val="solid"/>
          <a:round/>
          <a:headEnd type="none" w="med" len="med"/>
          <a:tailEnd type="triangle"/>
        </a:ln>
        <a:effectLst/>
      </xdr:spPr>
    </xdr:cxnSp>
    <xdr:clientData/>
  </xdr:twoCellAnchor>
  <xdr:twoCellAnchor>
    <xdr:from>
      <xdr:col>11</xdr:col>
      <xdr:colOff>19050</xdr:colOff>
      <xdr:row>44</xdr:row>
      <xdr:rowOff>114300</xdr:rowOff>
    </xdr:from>
    <xdr:to>
      <xdr:col>11</xdr:col>
      <xdr:colOff>209550</xdr:colOff>
      <xdr:row>44</xdr:row>
      <xdr:rowOff>114300</xdr:rowOff>
    </xdr:to>
    <xdr:cxnSp macro="">
      <xdr:nvCxnSpPr>
        <xdr:cNvPr id="27" name="Straight Arrow Connector 26"/>
        <xdr:cNvCxnSpPr/>
      </xdr:nvCxnSpPr>
      <xdr:spPr bwMode="auto">
        <a:xfrm>
          <a:off x="6153150" y="10944225"/>
          <a:ext cx="190500" cy="0"/>
        </a:xfrm>
        <a:prstGeom prst="straightConnector1">
          <a:avLst/>
        </a:prstGeom>
        <a:solidFill>
          <a:srgbClr val="FFFFFF"/>
        </a:solidFill>
        <a:ln w="12700" cap="flat" cmpd="sng" algn="ctr">
          <a:solidFill>
            <a:srgbClr val="000000"/>
          </a:solidFill>
          <a:prstDash val="solid"/>
          <a:round/>
          <a:headEnd type="none" w="med" len="med"/>
          <a:tailEnd type="triangle"/>
        </a:ln>
        <a:effectLst/>
      </xdr:spPr>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971550</xdr:colOff>
      <xdr:row>40</xdr:row>
      <xdr:rowOff>123825</xdr:rowOff>
    </xdr:from>
    <xdr:to>
      <xdr:col>13</xdr:col>
      <xdr:colOff>304800</xdr:colOff>
      <xdr:row>44</xdr:row>
      <xdr:rowOff>38100</xdr:rowOff>
    </xdr:to>
    <xdr:pic>
      <xdr:nvPicPr>
        <xdr:cNvPr id="1035" name="il_fi" descr="http://b.vimeocdn.com/ps/377/377115_300.jpg"/>
        <xdr:cNvPicPr>
          <a:picLocks noChangeAspect="1" noChangeArrowheads="1"/>
        </xdr:cNvPicPr>
      </xdr:nvPicPr>
      <xdr:blipFill>
        <a:blip xmlns:r="http://schemas.openxmlformats.org/officeDocument/2006/relationships" r:embed="rId1" cstate="print"/>
        <a:srcRect t="21739" b="25465"/>
        <a:stretch>
          <a:fillRect/>
        </a:stretch>
      </xdr:blipFill>
      <xdr:spPr bwMode="auto">
        <a:xfrm>
          <a:off x="6715125" y="9534525"/>
          <a:ext cx="1362075" cy="714375"/>
        </a:xfrm>
        <a:prstGeom prst="rect">
          <a:avLst/>
        </a:prstGeom>
        <a:noFill/>
      </xdr:spPr>
    </xdr:pic>
    <xdr:clientData/>
  </xdr:twoCellAnchor>
  <xdr:twoCellAnchor editAs="oneCell">
    <xdr:from>
      <xdr:col>11</xdr:col>
      <xdr:colOff>1325880</xdr:colOff>
      <xdr:row>45</xdr:row>
      <xdr:rowOff>123825</xdr:rowOff>
    </xdr:from>
    <xdr:to>
      <xdr:col>12</xdr:col>
      <xdr:colOff>257175</xdr:colOff>
      <xdr:row>46</xdr:row>
      <xdr:rowOff>47625</xdr:rowOff>
    </xdr:to>
    <xdr:pic>
      <xdr:nvPicPr>
        <xdr:cNvPr id="1027" name="Picture 3" descr="C:\Documents and Settings\Jeff\Desktop\WMCC\2011 Rendezvous\AMC.bmp"/>
        <xdr:cNvPicPr>
          <a:picLocks noChangeAspect="1" noChangeArrowheads="1"/>
        </xdr:cNvPicPr>
      </xdr:nvPicPr>
      <xdr:blipFill>
        <a:blip xmlns:r="http://schemas.openxmlformats.org/officeDocument/2006/relationships" r:embed="rId2" cstate="print"/>
        <a:srcRect/>
        <a:stretch>
          <a:fillRect/>
        </a:stretch>
      </xdr:blipFill>
      <xdr:spPr bwMode="auto">
        <a:xfrm>
          <a:off x="7107555" y="10477500"/>
          <a:ext cx="645795" cy="600075"/>
        </a:xfrm>
        <a:prstGeom prst="rect">
          <a:avLst/>
        </a:prstGeom>
        <a:noFill/>
      </xdr:spPr>
    </xdr:pic>
    <xdr:clientData/>
  </xdr:twoCellAnchor>
  <xdr:twoCellAnchor editAs="oneCell">
    <xdr:from>
      <xdr:col>11</xdr:col>
      <xdr:colOff>295275</xdr:colOff>
      <xdr:row>36</xdr:row>
      <xdr:rowOff>152400</xdr:rowOff>
    </xdr:from>
    <xdr:to>
      <xdr:col>11</xdr:col>
      <xdr:colOff>1276350</xdr:colOff>
      <xdr:row>39</xdr:row>
      <xdr:rowOff>142875</xdr:rowOff>
    </xdr:to>
    <xdr:pic>
      <xdr:nvPicPr>
        <xdr:cNvPr id="1029" name="Picture 5" descr="C:\Documents and Settings\Jeff\Desktop\WMCC\2011 Rendezvous\CarabinerLogo3.jpg"/>
        <xdr:cNvPicPr>
          <a:picLocks noChangeAspect="1" noChangeArrowheads="1"/>
        </xdr:cNvPicPr>
      </xdr:nvPicPr>
      <xdr:blipFill>
        <a:blip xmlns:r="http://schemas.openxmlformats.org/officeDocument/2006/relationships" r:embed="rId3" cstate="print"/>
        <a:srcRect/>
        <a:stretch>
          <a:fillRect/>
        </a:stretch>
      </xdr:blipFill>
      <xdr:spPr bwMode="auto">
        <a:xfrm>
          <a:off x="6076950" y="8715375"/>
          <a:ext cx="981075" cy="590550"/>
        </a:xfrm>
        <a:prstGeom prst="rect">
          <a:avLst/>
        </a:prstGeom>
        <a:noFill/>
      </xdr:spPr>
    </xdr:pic>
    <xdr:clientData/>
  </xdr:twoCellAnchor>
  <xdr:twoCellAnchor editAs="oneCell">
    <xdr:from>
      <xdr:col>11</xdr:col>
      <xdr:colOff>828675</xdr:colOff>
      <xdr:row>42</xdr:row>
      <xdr:rowOff>171449</xdr:rowOff>
    </xdr:from>
    <xdr:to>
      <xdr:col>11</xdr:col>
      <xdr:colOff>1447800</xdr:colOff>
      <xdr:row>45</xdr:row>
      <xdr:rowOff>190499</xdr:rowOff>
    </xdr:to>
    <xdr:pic>
      <xdr:nvPicPr>
        <xdr:cNvPr id="1031" name="il_fi" descr="http://t2.gstatic.com/images?q=tbn:ANd9GcSjIC2FXjNj8ygF39r6ov_otxo8PWTBf2CqbrNmid7-0CEqmczGvlapHHpDuw"/>
        <xdr:cNvPicPr>
          <a:picLocks noChangeAspect="1" noChangeArrowheads="1"/>
        </xdr:cNvPicPr>
      </xdr:nvPicPr>
      <xdr:blipFill>
        <a:blip xmlns:r="http://schemas.openxmlformats.org/officeDocument/2006/relationships" r:embed="rId4" cstate="print"/>
        <a:srcRect/>
        <a:stretch>
          <a:fillRect/>
        </a:stretch>
      </xdr:blipFill>
      <xdr:spPr bwMode="auto">
        <a:xfrm>
          <a:off x="6610350" y="9963149"/>
          <a:ext cx="619125" cy="619125"/>
        </a:xfrm>
        <a:prstGeom prst="rect">
          <a:avLst/>
        </a:prstGeom>
        <a:noFill/>
      </xdr:spPr>
    </xdr:pic>
    <xdr:clientData/>
  </xdr:twoCellAnchor>
  <xdr:twoCellAnchor editAs="oneCell">
    <xdr:from>
      <xdr:col>1</xdr:col>
      <xdr:colOff>295275</xdr:colOff>
      <xdr:row>42</xdr:row>
      <xdr:rowOff>76200</xdr:rowOff>
    </xdr:from>
    <xdr:to>
      <xdr:col>2</xdr:col>
      <xdr:colOff>266700</xdr:colOff>
      <xdr:row>45</xdr:row>
      <xdr:rowOff>266700</xdr:rowOff>
    </xdr:to>
    <xdr:pic>
      <xdr:nvPicPr>
        <xdr:cNvPr id="1032" name="Picture 8" descr="http://www.bjbbreastcancerretreats.org/images/EMSlogo.gif"/>
        <xdr:cNvPicPr>
          <a:picLocks noChangeAspect="1" noChangeArrowheads="1"/>
        </xdr:cNvPicPr>
      </xdr:nvPicPr>
      <xdr:blipFill>
        <a:blip xmlns:r="http://schemas.openxmlformats.org/officeDocument/2006/relationships" r:embed="rId5" cstate="print"/>
        <a:srcRect/>
        <a:stretch>
          <a:fillRect/>
        </a:stretch>
      </xdr:blipFill>
      <xdr:spPr bwMode="auto">
        <a:xfrm>
          <a:off x="485775" y="10039350"/>
          <a:ext cx="1933575" cy="790575"/>
        </a:xfrm>
        <a:prstGeom prst="rect">
          <a:avLst/>
        </a:prstGeom>
        <a:noFill/>
      </xdr:spPr>
    </xdr:pic>
    <xdr:clientData/>
  </xdr:twoCellAnchor>
  <xdr:twoCellAnchor editAs="oneCell">
    <xdr:from>
      <xdr:col>11</xdr:col>
      <xdr:colOff>971550</xdr:colOff>
      <xdr:row>40</xdr:row>
      <xdr:rowOff>57150</xdr:rowOff>
    </xdr:from>
    <xdr:to>
      <xdr:col>12</xdr:col>
      <xdr:colOff>161925</xdr:colOff>
      <xdr:row>42</xdr:row>
      <xdr:rowOff>152400</xdr:rowOff>
    </xdr:to>
    <xdr:pic>
      <xdr:nvPicPr>
        <xdr:cNvPr id="1033" name="il_fi" descr="http://gearist.com/wp-content/uploads/2011/02/blackdiamond-logo.jpg"/>
        <xdr:cNvPicPr>
          <a:picLocks noChangeAspect="1" noChangeArrowheads="1"/>
        </xdr:cNvPicPr>
      </xdr:nvPicPr>
      <xdr:blipFill>
        <a:blip xmlns:r="http://schemas.openxmlformats.org/officeDocument/2006/relationships" r:embed="rId6" cstate="print">
          <a:lum contrast="54000"/>
        </a:blip>
        <a:srcRect/>
        <a:stretch>
          <a:fillRect/>
        </a:stretch>
      </xdr:blipFill>
      <xdr:spPr bwMode="auto">
        <a:xfrm>
          <a:off x="6753225" y="9420225"/>
          <a:ext cx="904875" cy="495300"/>
        </a:xfrm>
        <a:prstGeom prst="rect">
          <a:avLst/>
        </a:prstGeom>
        <a:noFill/>
      </xdr:spPr>
    </xdr:pic>
    <xdr:clientData/>
  </xdr:twoCellAnchor>
  <xdr:twoCellAnchor editAs="oneCell">
    <xdr:from>
      <xdr:col>11</xdr:col>
      <xdr:colOff>657225</xdr:colOff>
      <xdr:row>41</xdr:row>
      <xdr:rowOff>152400</xdr:rowOff>
    </xdr:from>
    <xdr:to>
      <xdr:col>13</xdr:col>
      <xdr:colOff>47625</xdr:colOff>
      <xdr:row>43</xdr:row>
      <xdr:rowOff>0</xdr:rowOff>
    </xdr:to>
    <xdr:pic>
      <xdr:nvPicPr>
        <xdr:cNvPr id="10" name="Picture 4" descr="C:\Documents and Settings\Jeff\Desktop\WMCC\2011 Rendezvous\bueno.png"/>
        <xdr:cNvPicPr>
          <a:picLocks noChangeAspect="1" noChangeArrowheads="1"/>
        </xdr:cNvPicPr>
      </xdr:nvPicPr>
      <xdr:blipFill>
        <a:blip xmlns:r="http://schemas.openxmlformats.org/officeDocument/2006/relationships" r:embed="rId7" cstate="print"/>
        <a:srcRect/>
        <a:stretch>
          <a:fillRect/>
        </a:stretch>
      </xdr:blipFill>
      <xdr:spPr bwMode="auto">
        <a:xfrm>
          <a:off x="6438900" y="9753600"/>
          <a:ext cx="1419225" cy="247650"/>
        </a:xfrm>
        <a:prstGeom prst="rect">
          <a:avLst/>
        </a:prstGeom>
        <a:noFill/>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T51"/>
  <sheetViews>
    <sheetView tabSelected="1" view="pageBreakPreview" topLeftCell="A30" zoomScaleNormal="100" zoomScaleSheetLayoutView="100" workbookViewId="0">
      <selection activeCell="G47" sqref="G47"/>
    </sheetView>
  </sheetViews>
  <sheetFormatPr defaultRowHeight="12.75"/>
  <cols>
    <col min="1" max="1" width="6.5703125" style="37" customWidth="1"/>
    <col min="2" max="2" width="28.5703125" style="4" customWidth="1"/>
    <col min="3" max="3" width="5.42578125" style="11" customWidth="1"/>
    <col min="4" max="4" width="3.140625" style="4" customWidth="1"/>
    <col min="5" max="5" width="0.42578125" style="4" customWidth="1"/>
    <col min="6" max="6" width="6.7109375" style="37" customWidth="1"/>
    <col min="7" max="7" width="25.42578125" style="4" customWidth="1"/>
    <col min="8" max="8" width="5.28515625" style="11" bestFit="1" customWidth="1"/>
    <col min="9" max="9" width="3.42578125" style="4" customWidth="1"/>
    <col min="10" max="10" width="0.28515625" style="4" customWidth="1"/>
    <col min="11" max="11" width="6.7109375" style="37" customWidth="1"/>
    <col min="12" max="12" width="25.7109375" style="4" customWidth="1"/>
    <col min="13" max="13" width="4.7109375" style="11" bestFit="1" customWidth="1"/>
    <col min="14" max="14" width="3.7109375" style="4" customWidth="1"/>
    <col min="15" max="16384" width="9.140625" style="4"/>
  </cols>
  <sheetData>
    <row r="1" spans="1:20" ht="44.25" customHeight="1">
      <c r="A1" s="62"/>
      <c r="B1" s="62"/>
      <c r="C1" s="62"/>
      <c r="D1" s="62"/>
      <c r="E1" s="62"/>
      <c r="F1" s="62"/>
      <c r="G1" s="62"/>
      <c r="H1" s="62"/>
      <c r="I1" s="62"/>
      <c r="J1" s="62"/>
      <c r="K1" s="62"/>
      <c r="L1" s="62"/>
      <c r="M1" s="62"/>
      <c r="N1" s="62"/>
    </row>
    <row r="2" spans="1:20" ht="24" customHeight="1">
      <c r="A2" s="61"/>
      <c r="B2" s="61"/>
      <c r="C2" s="61"/>
      <c r="D2" s="61"/>
      <c r="E2" s="61"/>
      <c r="F2" s="61"/>
      <c r="G2" s="61"/>
      <c r="H2" s="61"/>
      <c r="I2" s="61"/>
      <c r="J2" s="61"/>
      <c r="K2" s="61"/>
      <c r="L2" s="61"/>
      <c r="M2" s="61"/>
      <c r="N2" s="61"/>
    </row>
    <row r="3" spans="1:20" ht="24" customHeight="1" thickBot="1">
      <c r="A3" s="43"/>
      <c r="B3" s="43"/>
      <c r="C3" s="43"/>
      <c r="D3" s="43"/>
      <c r="E3" s="43"/>
      <c r="F3" s="43"/>
      <c r="G3" s="48" t="s">
        <v>133</v>
      </c>
      <c r="H3" s="48"/>
      <c r="I3" s="48"/>
      <c r="J3" s="48"/>
      <c r="K3" s="48"/>
      <c r="L3" s="48"/>
      <c r="M3" s="48"/>
      <c r="N3" s="48"/>
      <c r="O3" s="47"/>
      <c r="P3" s="47"/>
      <c r="Q3" s="47"/>
      <c r="R3" s="47"/>
      <c r="S3" s="47"/>
      <c r="T3" s="47"/>
    </row>
    <row r="4" spans="1:20" ht="24" customHeight="1" thickBot="1">
      <c r="A4" s="43"/>
      <c r="B4" s="43"/>
      <c r="C4" s="43"/>
      <c r="D4" s="43"/>
      <c r="E4" s="43"/>
      <c r="F4" s="43"/>
      <c r="G4" s="48" t="s">
        <v>134</v>
      </c>
      <c r="H4" s="48"/>
      <c r="I4" s="48"/>
      <c r="J4" s="48"/>
      <c r="K4" s="48"/>
      <c r="L4" s="48"/>
      <c r="M4" s="48"/>
      <c r="N4" s="48"/>
      <c r="O4" s="47"/>
      <c r="P4" s="47"/>
      <c r="Q4" s="47"/>
      <c r="R4" s="47"/>
      <c r="S4" s="47"/>
      <c r="T4" s="47"/>
    </row>
    <row r="5" spans="1:20" ht="24" customHeight="1" thickBot="1">
      <c r="A5" s="43"/>
      <c r="B5" s="43"/>
      <c r="C5" s="43"/>
      <c r="D5" s="43"/>
      <c r="E5" s="43"/>
      <c r="F5" s="43"/>
      <c r="G5" s="56" t="s">
        <v>159</v>
      </c>
      <c r="H5" s="56"/>
      <c r="I5" s="56"/>
      <c r="J5" s="56"/>
      <c r="K5" s="56"/>
      <c r="L5" s="57"/>
      <c r="M5" s="56"/>
      <c r="N5" s="48"/>
      <c r="O5" s="47"/>
      <c r="P5" s="47"/>
      <c r="Q5" s="47"/>
      <c r="R5" s="47"/>
      <c r="S5" s="47"/>
      <c r="T5" s="47"/>
    </row>
    <row r="6" spans="1:20" s="51" customFormat="1" ht="24" customHeight="1">
      <c r="A6" s="64" t="s">
        <v>156</v>
      </c>
      <c r="B6" s="64"/>
      <c r="C6" s="64"/>
      <c r="D6" s="64"/>
      <c r="E6" s="64"/>
      <c r="F6" s="64"/>
      <c r="G6" s="64"/>
      <c r="H6" s="64"/>
      <c r="I6" s="64"/>
      <c r="J6" s="64"/>
      <c r="K6" s="64"/>
      <c r="L6" s="64"/>
      <c r="M6" s="64"/>
      <c r="N6" s="64"/>
      <c r="O6" s="50"/>
      <c r="P6" s="50"/>
      <c r="Q6" s="50"/>
      <c r="R6" s="50"/>
      <c r="S6" s="50"/>
      <c r="T6" s="50"/>
    </row>
    <row r="7" spans="1:20" ht="24" customHeight="1" thickBot="1">
      <c r="A7" s="63" t="s">
        <v>154</v>
      </c>
      <c r="B7" s="63"/>
      <c r="C7" s="63"/>
      <c r="D7" s="63"/>
      <c r="E7" s="63"/>
      <c r="F7" s="63"/>
      <c r="G7" s="63"/>
      <c r="H7" s="63"/>
      <c r="I7" s="63"/>
      <c r="J7" s="63"/>
      <c r="K7" s="63"/>
      <c r="L7" s="63"/>
      <c r="M7" s="63"/>
      <c r="N7" s="63"/>
      <c r="O7" s="47"/>
      <c r="P7" s="47"/>
      <c r="Q7" s="47"/>
      <c r="R7" s="47"/>
      <c r="S7" s="47"/>
      <c r="T7" s="47"/>
    </row>
    <row r="8" spans="1:20" ht="21" customHeight="1" thickBot="1">
      <c r="A8" s="58" t="s">
        <v>4</v>
      </c>
      <c r="B8" s="59"/>
      <c r="C8" s="59"/>
      <c r="D8" s="59"/>
      <c r="E8" s="44"/>
      <c r="F8" s="58" t="s">
        <v>5</v>
      </c>
      <c r="G8" s="59"/>
      <c r="H8" s="59"/>
      <c r="I8" s="60"/>
      <c r="J8" s="44"/>
      <c r="K8" s="59" t="s">
        <v>6</v>
      </c>
      <c r="L8" s="59"/>
      <c r="M8" s="59"/>
      <c r="N8" s="60"/>
    </row>
    <row r="9" spans="1:20" ht="18.75" customHeight="1">
      <c r="A9" s="7" t="s">
        <v>130</v>
      </c>
      <c r="B9" s="7" t="s">
        <v>3</v>
      </c>
      <c r="C9" s="7" t="s">
        <v>2</v>
      </c>
      <c r="D9" s="6"/>
      <c r="E9" s="13"/>
      <c r="F9" s="7" t="s">
        <v>130</v>
      </c>
      <c r="G9" s="7" t="s">
        <v>3</v>
      </c>
      <c r="H9" s="7" t="s">
        <v>2</v>
      </c>
      <c r="I9" s="6"/>
      <c r="J9" s="13"/>
      <c r="K9" s="7" t="s">
        <v>130</v>
      </c>
      <c r="L9" s="7" t="s">
        <v>3</v>
      </c>
      <c r="M9" s="7" t="s">
        <v>2</v>
      </c>
      <c r="N9" s="6"/>
    </row>
    <row r="10" spans="1:20" ht="18.75" customHeight="1">
      <c r="A10" s="11">
        <v>1</v>
      </c>
      <c r="B10" s="4" t="s">
        <v>107</v>
      </c>
      <c r="C10" s="37">
        <v>31</v>
      </c>
      <c r="D10" s="9"/>
      <c r="E10" s="14"/>
      <c r="F10" s="11">
        <v>1</v>
      </c>
      <c r="G10" s="4" t="s">
        <v>33</v>
      </c>
      <c r="H10" s="37">
        <v>31</v>
      </c>
      <c r="I10" s="9"/>
      <c r="J10" s="14"/>
      <c r="K10" s="11">
        <v>1</v>
      </c>
      <c r="L10" s="4" t="s">
        <v>144</v>
      </c>
      <c r="M10" s="37">
        <v>80</v>
      </c>
      <c r="N10" s="9"/>
    </row>
    <row r="11" spans="1:20" ht="18.75" customHeight="1">
      <c r="A11" s="11">
        <v>2</v>
      </c>
      <c r="B11" s="4" t="s">
        <v>108</v>
      </c>
      <c r="C11" s="37">
        <v>35</v>
      </c>
      <c r="D11" s="9"/>
      <c r="E11" s="14"/>
      <c r="F11" s="11">
        <v>2</v>
      </c>
      <c r="G11" s="4" t="s">
        <v>34</v>
      </c>
      <c r="H11" s="37">
        <v>45</v>
      </c>
      <c r="I11" s="9"/>
      <c r="J11" s="14"/>
      <c r="K11" s="11">
        <v>2</v>
      </c>
      <c r="L11" s="4" t="s">
        <v>18</v>
      </c>
      <c r="M11" s="37">
        <v>90</v>
      </c>
      <c r="N11" s="9"/>
    </row>
    <row r="12" spans="1:20" ht="18.75" customHeight="1">
      <c r="A12" s="11">
        <v>3</v>
      </c>
      <c r="B12" s="4" t="s">
        <v>31</v>
      </c>
      <c r="C12" s="37">
        <v>250</v>
      </c>
      <c r="D12" s="9"/>
      <c r="E12" s="14"/>
      <c r="F12" s="11">
        <v>3</v>
      </c>
      <c r="G12" s="4" t="s">
        <v>35</v>
      </c>
      <c r="H12" s="37">
        <v>10</v>
      </c>
      <c r="I12" s="9"/>
      <c r="J12" s="14"/>
      <c r="K12" s="11">
        <v>3</v>
      </c>
      <c r="L12" s="4" t="s">
        <v>19</v>
      </c>
      <c r="M12" s="37">
        <v>13</v>
      </c>
      <c r="N12" s="9"/>
    </row>
    <row r="13" spans="1:20" ht="18.75" customHeight="1">
      <c r="A13" s="11">
        <v>4</v>
      </c>
      <c r="B13" s="4" t="s">
        <v>11</v>
      </c>
      <c r="C13" s="37">
        <v>110</v>
      </c>
      <c r="D13" s="9"/>
      <c r="E13" s="14"/>
      <c r="F13" s="11">
        <v>4</v>
      </c>
      <c r="G13" s="4" t="s">
        <v>36</v>
      </c>
      <c r="H13" s="37">
        <v>70</v>
      </c>
      <c r="I13" s="9"/>
      <c r="J13" s="14"/>
      <c r="K13" s="11">
        <v>4</v>
      </c>
      <c r="L13" s="4" t="s">
        <v>119</v>
      </c>
      <c r="M13" s="37">
        <v>38</v>
      </c>
      <c r="N13" s="9"/>
    </row>
    <row r="14" spans="1:20" ht="18.75" customHeight="1">
      <c r="A14" s="11">
        <v>5</v>
      </c>
      <c r="B14" s="4" t="s">
        <v>112</v>
      </c>
      <c r="C14" s="37">
        <v>60</v>
      </c>
      <c r="D14" s="9"/>
      <c r="E14" s="14"/>
      <c r="F14" s="11">
        <v>5</v>
      </c>
      <c r="G14" s="4" t="s">
        <v>129</v>
      </c>
      <c r="H14" s="37">
        <v>65</v>
      </c>
      <c r="I14" s="9"/>
      <c r="J14" s="14"/>
      <c r="K14" s="11">
        <v>5</v>
      </c>
      <c r="L14" s="4" t="s">
        <v>117</v>
      </c>
      <c r="M14" s="37">
        <v>19</v>
      </c>
      <c r="N14" s="9"/>
    </row>
    <row r="15" spans="1:20" ht="18.75" customHeight="1">
      <c r="A15" s="11">
        <v>6</v>
      </c>
      <c r="B15" s="4" t="s">
        <v>12</v>
      </c>
      <c r="C15" s="37">
        <v>180</v>
      </c>
      <c r="D15" s="9"/>
      <c r="E15" s="14"/>
      <c r="F15" s="11">
        <v>6</v>
      </c>
      <c r="G15" s="4" t="s">
        <v>59</v>
      </c>
      <c r="H15" s="37">
        <v>120</v>
      </c>
      <c r="I15" s="9"/>
      <c r="J15" s="14"/>
      <c r="K15" s="11">
        <v>6</v>
      </c>
      <c r="L15" s="4" t="s">
        <v>21</v>
      </c>
      <c r="M15" s="37">
        <v>38</v>
      </c>
      <c r="N15" s="9"/>
    </row>
    <row r="16" spans="1:20" ht="18.75" customHeight="1">
      <c r="A16" s="11">
        <v>7</v>
      </c>
      <c r="B16" s="4" t="s">
        <v>145</v>
      </c>
      <c r="C16" s="37">
        <v>31</v>
      </c>
      <c r="D16" s="9"/>
      <c r="E16" s="14"/>
      <c r="F16" s="11">
        <v>7</v>
      </c>
      <c r="G16" s="4" t="s">
        <v>58</v>
      </c>
      <c r="H16" s="37">
        <v>45</v>
      </c>
      <c r="I16" s="9"/>
      <c r="J16" s="14"/>
      <c r="K16" s="11">
        <v>7</v>
      </c>
      <c r="L16" s="4" t="s">
        <v>88</v>
      </c>
      <c r="M16" s="37">
        <v>12</v>
      </c>
      <c r="N16" s="9"/>
    </row>
    <row r="17" spans="1:14" ht="18.75" customHeight="1">
      <c r="A17" s="11">
        <v>8</v>
      </c>
      <c r="B17" s="4" t="s">
        <v>109</v>
      </c>
      <c r="C17" s="37">
        <v>75</v>
      </c>
      <c r="D17" s="9"/>
      <c r="E17" s="14"/>
      <c r="F17" s="11">
        <v>8</v>
      </c>
      <c r="G17" s="4" t="s">
        <v>53</v>
      </c>
      <c r="H17" s="37">
        <v>28</v>
      </c>
      <c r="I17" s="9"/>
      <c r="J17" s="14"/>
      <c r="K17" s="11">
        <v>8</v>
      </c>
      <c r="L17" s="4" t="s">
        <v>118</v>
      </c>
      <c r="M17" s="37">
        <v>30</v>
      </c>
      <c r="N17" s="9"/>
    </row>
    <row r="18" spans="1:14" ht="18.75" customHeight="1">
      <c r="A18" s="11">
        <v>9</v>
      </c>
      <c r="B18" s="4" t="s">
        <v>146</v>
      </c>
      <c r="C18" s="37">
        <v>70</v>
      </c>
      <c r="D18" s="9"/>
      <c r="E18" s="14"/>
      <c r="F18" s="11">
        <v>9</v>
      </c>
      <c r="G18" s="4" t="s">
        <v>127</v>
      </c>
      <c r="H18" s="37">
        <v>14</v>
      </c>
      <c r="I18" s="9"/>
      <c r="J18" s="14"/>
      <c r="K18" s="11">
        <v>9</v>
      </c>
      <c r="L18" s="4" t="s">
        <v>147</v>
      </c>
      <c r="M18" s="37">
        <v>30</v>
      </c>
      <c r="N18" s="9"/>
    </row>
    <row r="19" spans="1:14" ht="18.75" customHeight="1">
      <c r="A19" s="11">
        <v>10</v>
      </c>
      <c r="B19" s="4" t="s">
        <v>113</v>
      </c>
      <c r="C19" s="37">
        <v>20</v>
      </c>
      <c r="D19" s="9"/>
      <c r="E19" s="14"/>
      <c r="F19" s="11">
        <v>10</v>
      </c>
      <c r="G19" s="4" t="s">
        <v>39</v>
      </c>
      <c r="H19" s="37">
        <v>10</v>
      </c>
      <c r="I19" s="9"/>
      <c r="J19" s="14"/>
      <c r="K19" s="11">
        <v>10</v>
      </c>
      <c r="L19" s="4" t="s">
        <v>120</v>
      </c>
      <c r="M19" s="37">
        <v>22</v>
      </c>
      <c r="N19" s="9"/>
    </row>
    <row r="20" spans="1:14" ht="18.75" customHeight="1">
      <c r="A20" s="11">
        <v>11</v>
      </c>
      <c r="B20" s="4" t="s">
        <v>110</v>
      </c>
      <c r="C20" s="37">
        <v>27</v>
      </c>
      <c r="D20" s="9"/>
      <c r="E20" s="14"/>
      <c r="F20" s="11">
        <v>11</v>
      </c>
      <c r="G20" s="4" t="s">
        <v>51</v>
      </c>
      <c r="H20" s="37">
        <v>25</v>
      </c>
      <c r="I20" s="9"/>
      <c r="J20" s="14"/>
      <c r="K20" s="11">
        <v>11</v>
      </c>
      <c r="L20" s="4" t="s">
        <v>121</v>
      </c>
      <c r="M20" s="37">
        <v>60</v>
      </c>
      <c r="N20" s="9"/>
    </row>
    <row r="21" spans="1:14" ht="18.75" customHeight="1">
      <c r="A21" s="11">
        <v>12</v>
      </c>
      <c r="B21" s="4" t="s">
        <v>114</v>
      </c>
      <c r="C21" s="37">
        <v>16</v>
      </c>
      <c r="D21" s="9"/>
      <c r="E21" s="14"/>
      <c r="F21" s="11">
        <v>12</v>
      </c>
      <c r="G21" s="4" t="s">
        <v>40</v>
      </c>
      <c r="H21" s="37">
        <v>65</v>
      </c>
      <c r="I21" s="9"/>
      <c r="J21" s="14"/>
      <c r="K21" s="11">
        <v>12</v>
      </c>
      <c r="L21" s="4" t="s">
        <v>122</v>
      </c>
      <c r="M21" s="37">
        <v>25</v>
      </c>
      <c r="N21" s="9"/>
    </row>
    <row r="22" spans="1:14" ht="18.75" customHeight="1">
      <c r="A22" s="11">
        <v>13</v>
      </c>
      <c r="B22" s="4" t="s">
        <v>13</v>
      </c>
      <c r="C22" s="37">
        <v>55</v>
      </c>
      <c r="D22" s="9"/>
      <c r="E22" s="14"/>
      <c r="F22" s="11">
        <v>13</v>
      </c>
      <c r="G22" s="4" t="s">
        <v>75</v>
      </c>
      <c r="H22" s="37">
        <v>30</v>
      </c>
      <c r="I22" s="9"/>
      <c r="J22" s="14"/>
      <c r="K22" s="11">
        <v>13</v>
      </c>
      <c r="L22" s="4" t="s">
        <v>24</v>
      </c>
      <c r="M22" s="37">
        <v>25</v>
      </c>
      <c r="N22" s="9"/>
    </row>
    <row r="23" spans="1:14" ht="18.75" customHeight="1">
      <c r="A23" s="11">
        <v>14</v>
      </c>
      <c r="B23" s="4" t="s">
        <v>115</v>
      </c>
      <c r="C23" s="37">
        <v>18</v>
      </c>
      <c r="D23" s="9"/>
      <c r="E23" s="14"/>
      <c r="F23" s="11">
        <v>14</v>
      </c>
      <c r="G23" s="4" t="s">
        <v>148</v>
      </c>
      <c r="H23" s="37">
        <v>31</v>
      </c>
      <c r="I23" s="9"/>
      <c r="J23" s="14"/>
      <c r="K23" s="11">
        <v>14</v>
      </c>
      <c r="L23" s="4" t="s">
        <v>149</v>
      </c>
      <c r="M23" s="37">
        <v>70</v>
      </c>
      <c r="N23" s="9"/>
    </row>
    <row r="24" spans="1:14" ht="18.75" customHeight="1">
      <c r="A24" s="11">
        <v>15</v>
      </c>
      <c r="B24" s="4" t="s">
        <v>16</v>
      </c>
      <c r="C24" s="37">
        <v>10</v>
      </c>
      <c r="D24" s="9"/>
      <c r="E24" s="14"/>
      <c r="F24" s="11">
        <v>15</v>
      </c>
      <c r="G24" s="4" t="s">
        <v>126</v>
      </c>
      <c r="H24" s="37">
        <v>90</v>
      </c>
      <c r="I24" s="9"/>
      <c r="J24" s="14"/>
      <c r="K24" s="11">
        <v>15</v>
      </c>
      <c r="L24" s="4" t="s">
        <v>150</v>
      </c>
      <c r="M24" s="37">
        <v>40</v>
      </c>
      <c r="N24" s="9"/>
    </row>
    <row r="25" spans="1:14" ht="18.75" customHeight="1">
      <c r="A25" s="11">
        <v>16</v>
      </c>
      <c r="B25" s="4" t="s">
        <v>151</v>
      </c>
      <c r="C25" s="37">
        <v>75</v>
      </c>
      <c r="D25" s="9"/>
      <c r="E25" s="14"/>
      <c r="F25" s="11">
        <v>16</v>
      </c>
      <c r="G25" s="4" t="s">
        <v>42</v>
      </c>
      <c r="H25" s="37">
        <v>160</v>
      </c>
      <c r="I25" s="9"/>
      <c r="J25" s="14"/>
      <c r="K25" s="11">
        <v>16</v>
      </c>
      <c r="L25" s="4" t="s">
        <v>123</v>
      </c>
      <c r="M25" s="37">
        <v>120</v>
      </c>
      <c r="N25" s="9"/>
    </row>
    <row r="26" spans="1:14" ht="18.75" customHeight="1">
      <c r="A26" s="11">
        <v>17</v>
      </c>
      <c r="B26" s="4" t="s">
        <v>111</v>
      </c>
      <c r="C26" s="37">
        <v>20</v>
      </c>
      <c r="D26" s="9"/>
      <c r="E26" s="14"/>
      <c r="F26" s="11">
        <v>17</v>
      </c>
      <c r="G26" s="4" t="s">
        <v>128</v>
      </c>
      <c r="H26" s="37">
        <v>23</v>
      </c>
      <c r="I26" s="9"/>
      <c r="J26" s="14"/>
      <c r="K26" s="11">
        <v>17</v>
      </c>
      <c r="L26" s="4" t="s">
        <v>27</v>
      </c>
      <c r="M26" s="37">
        <v>250</v>
      </c>
      <c r="N26" s="9"/>
    </row>
    <row r="27" spans="1:14" ht="18.75" customHeight="1">
      <c r="A27" s="11">
        <v>18</v>
      </c>
      <c r="B27" s="4" t="s">
        <v>54</v>
      </c>
      <c r="C27" s="37">
        <v>60</v>
      </c>
      <c r="D27" s="9"/>
      <c r="E27" s="14"/>
      <c r="F27" s="11">
        <v>18</v>
      </c>
      <c r="G27" s="4" t="s">
        <v>43</v>
      </c>
      <c r="H27" s="37">
        <v>250</v>
      </c>
      <c r="I27" s="9"/>
      <c r="J27" s="14"/>
      <c r="K27" s="11">
        <v>18</v>
      </c>
      <c r="L27" s="4" t="s">
        <v>124</v>
      </c>
      <c r="M27" s="37">
        <v>75</v>
      </c>
      <c r="N27" s="9"/>
    </row>
    <row r="28" spans="1:14" ht="18.75" customHeight="1">
      <c r="A28" s="11">
        <v>19</v>
      </c>
      <c r="B28" s="4" t="s">
        <v>32</v>
      </c>
      <c r="C28" s="37">
        <v>30</v>
      </c>
      <c r="D28" s="9"/>
      <c r="E28" s="14"/>
      <c r="F28" s="11">
        <v>19</v>
      </c>
      <c r="G28" s="4" t="s">
        <v>125</v>
      </c>
      <c r="H28" s="37">
        <v>39</v>
      </c>
      <c r="I28" s="9"/>
      <c r="J28" s="14"/>
      <c r="K28" s="11">
        <v>19</v>
      </c>
      <c r="L28" s="4" t="s">
        <v>152</v>
      </c>
      <c r="M28" s="37">
        <v>45</v>
      </c>
      <c r="N28" s="9"/>
    </row>
    <row r="29" spans="1:14" ht="18.75" customHeight="1">
      <c r="A29" s="11">
        <v>20</v>
      </c>
      <c r="B29" s="4" t="s">
        <v>116</v>
      </c>
      <c r="C29" s="37">
        <v>30</v>
      </c>
      <c r="D29" s="9"/>
      <c r="E29" s="14"/>
      <c r="F29" s="11">
        <v>20</v>
      </c>
      <c r="G29" s="4" t="s">
        <v>46</v>
      </c>
      <c r="H29" s="37">
        <v>55</v>
      </c>
      <c r="I29" s="9"/>
      <c r="J29" s="14"/>
      <c r="K29" s="11">
        <v>20</v>
      </c>
      <c r="L29" s="4" t="s">
        <v>29</v>
      </c>
      <c r="M29" s="37">
        <v>45</v>
      </c>
      <c r="N29" s="9"/>
    </row>
    <row r="30" spans="1:14" ht="8.25" customHeight="1">
      <c r="H30" s="4"/>
      <c r="N30" s="8"/>
    </row>
    <row r="31" spans="1:14" ht="21" customHeight="1" thickBot="1">
      <c r="A31" s="42"/>
      <c r="B31" s="10" t="s">
        <v>160</v>
      </c>
      <c r="C31" s="23"/>
      <c r="D31" s="24"/>
      <c r="E31" s="8"/>
      <c r="F31" s="39"/>
      <c r="G31" s="10" t="s">
        <v>160</v>
      </c>
      <c r="H31" s="23"/>
      <c r="I31" s="24"/>
      <c r="J31" s="8"/>
      <c r="K31" s="39"/>
      <c r="L31" s="10" t="s">
        <v>160</v>
      </c>
      <c r="M31" s="23"/>
      <c r="N31" s="23"/>
    </row>
    <row r="32" spans="1:14" ht="21" customHeight="1" thickBot="1">
      <c r="A32" s="41"/>
      <c r="H32" s="4"/>
      <c r="L32" s="10" t="s">
        <v>98</v>
      </c>
      <c r="M32" s="45"/>
      <c r="N32" s="46"/>
    </row>
    <row r="33" spans="1:14" ht="21" customHeight="1" thickBot="1">
      <c r="A33" s="41"/>
      <c r="H33" s="4"/>
      <c r="L33" s="10" t="s">
        <v>132</v>
      </c>
      <c r="M33" s="45"/>
      <c r="N33" s="46"/>
    </row>
    <row r="34" spans="1:14" ht="21" customHeight="1" thickBot="1">
      <c r="A34" s="52"/>
      <c r="B34" s="22" t="s">
        <v>157</v>
      </c>
      <c r="C34" s="23"/>
      <c r="D34" s="24"/>
      <c r="E34" s="24"/>
      <c r="F34" s="38"/>
      <c r="G34" s="24"/>
      <c r="H34" s="24"/>
      <c r="I34" s="24"/>
      <c r="J34" s="24"/>
      <c r="K34" s="38"/>
      <c r="L34" s="53" t="s">
        <v>9</v>
      </c>
      <c r="M34" s="26"/>
      <c r="N34" s="27"/>
    </row>
    <row r="35" spans="1:14" ht="15.75" customHeight="1">
      <c r="A35" s="49" t="s">
        <v>82</v>
      </c>
      <c r="B35" s="55" t="s">
        <v>143</v>
      </c>
    </row>
    <row r="36" spans="1:14" ht="15.75" customHeight="1">
      <c r="A36" s="49"/>
      <c r="B36" s="54" t="s">
        <v>136</v>
      </c>
    </row>
    <row r="37" spans="1:14" ht="15.75" customHeight="1">
      <c r="A37" s="49" t="s">
        <v>83</v>
      </c>
      <c r="B37" s="55" t="s">
        <v>137</v>
      </c>
    </row>
    <row r="38" spans="1:14" ht="15.75" customHeight="1">
      <c r="A38" s="49" t="s">
        <v>84</v>
      </c>
      <c r="B38" s="55" t="s">
        <v>138</v>
      </c>
    </row>
    <row r="39" spans="1:14" ht="15.75" customHeight="1">
      <c r="A39" s="49" t="s">
        <v>85</v>
      </c>
      <c r="B39" s="55" t="s">
        <v>139</v>
      </c>
    </row>
    <row r="40" spans="1:14" ht="15.75" customHeight="1">
      <c r="A40" s="49"/>
      <c r="B40" s="54" t="s">
        <v>161</v>
      </c>
      <c r="C40" s="28"/>
      <c r="D40" s="29"/>
      <c r="E40" s="29"/>
      <c r="F40" s="40"/>
      <c r="I40" s="29"/>
      <c r="J40" s="29"/>
      <c r="K40" s="40"/>
    </row>
    <row r="41" spans="1:14" ht="15.75" customHeight="1">
      <c r="A41" s="7" t="s">
        <v>86</v>
      </c>
      <c r="B41" s="55" t="s">
        <v>153</v>
      </c>
      <c r="C41" s="3"/>
      <c r="D41" s="2"/>
      <c r="E41" s="2"/>
      <c r="F41" s="41"/>
      <c r="G41" s="2"/>
      <c r="H41" s="3"/>
    </row>
    <row r="42" spans="1:14" ht="15.75" customHeight="1">
      <c r="A42" s="7" t="s">
        <v>102</v>
      </c>
      <c r="B42" s="55" t="s">
        <v>158</v>
      </c>
      <c r="C42" s="3"/>
      <c r="D42" s="2"/>
      <c r="E42" s="2"/>
      <c r="F42" s="41"/>
      <c r="G42" s="2"/>
      <c r="H42" s="3"/>
    </row>
    <row r="43" spans="1:14" ht="15.75" customHeight="1">
      <c r="A43" s="7" t="s">
        <v>131</v>
      </c>
      <c r="B43" s="55" t="s">
        <v>135</v>
      </c>
      <c r="C43" s="3"/>
      <c r="D43" s="2"/>
      <c r="E43" s="2"/>
      <c r="F43" s="41"/>
      <c r="G43" s="2"/>
      <c r="H43" s="3"/>
      <c r="I43" s="2"/>
      <c r="J43" s="2"/>
    </row>
    <row r="44" spans="1:14" ht="15.75" customHeight="1">
      <c r="A44" s="7" t="s">
        <v>141</v>
      </c>
      <c r="B44" s="55" t="s">
        <v>142</v>
      </c>
      <c r="C44" s="3"/>
      <c r="D44" s="2"/>
      <c r="E44" s="2"/>
      <c r="F44" s="41"/>
      <c r="G44" s="2"/>
      <c r="H44" s="3"/>
      <c r="I44" s="2"/>
      <c r="J44" s="2"/>
    </row>
    <row r="45" spans="1:14" ht="15.75" customHeight="1">
      <c r="A45" s="7" t="s">
        <v>155</v>
      </c>
      <c r="B45" s="55" t="s">
        <v>162</v>
      </c>
      <c r="C45" s="3"/>
      <c r="D45" s="2"/>
      <c r="E45" s="2"/>
      <c r="F45" s="41"/>
      <c r="G45" s="2"/>
      <c r="H45" s="3"/>
      <c r="I45" s="2"/>
      <c r="J45" s="2"/>
    </row>
    <row r="46" spans="1:14" ht="15.75" customHeight="1">
      <c r="A46" s="41"/>
      <c r="B46" s="2"/>
      <c r="C46" s="3"/>
      <c r="D46" s="2"/>
      <c r="E46" s="2"/>
      <c r="F46" s="41"/>
      <c r="G46" s="2"/>
      <c r="I46" s="2"/>
      <c r="J46" s="2"/>
      <c r="L46" s="66" t="s">
        <v>169</v>
      </c>
      <c r="M46" s="66"/>
      <c r="N46" s="66"/>
    </row>
    <row r="48" spans="1:14" ht="18.75">
      <c r="A48" s="30"/>
    </row>
    <row r="49" spans="2:3">
      <c r="C49" s="4"/>
    </row>
    <row r="51" spans="2:3" ht="17.25" customHeight="1">
      <c r="B51" s="30" t="s">
        <v>140</v>
      </c>
    </row>
  </sheetData>
  <sortState ref="A10:C29">
    <sortCondition ref="A10:A29"/>
  </sortState>
  <mergeCells count="8">
    <mergeCell ref="L46:N46"/>
    <mergeCell ref="F8:I8"/>
    <mergeCell ref="K8:N8"/>
    <mergeCell ref="A8:D8"/>
    <mergeCell ref="A2:N2"/>
    <mergeCell ref="A1:N1"/>
    <mergeCell ref="A7:N7"/>
    <mergeCell ref="A6:N6"/>
  </mergeCells>
  <pageMargins left="0.75" right="0.75" top="0.5" bottom="1" header="0.5" footer="0.5"/>
  <pageSetup scale="71" orientation="portrait" r:id="rId1"/>
  <headerFooter alignWithMargins="0"/>
  <drawing r:id="rId2"/>
</worksheet>
</file>

<file path=xl/worksheets/sheet2.xml><?xml version="1.0" encoding="utf-8"?>
<worksheet xmlns="http://schemas.openxmlformats.org/spreadsheetml/2006/main" xmlns:r="http://schemas.openxmlformats.org/officeDocument/2006/relationships">
  <dimension ref="A1:N49"/>
  <sheetViews>
    <sheetView view="pageBreakPreview" topLeftCell="A29" zoomScaleNormal="100" workbookViewId="0">
      <selection activeCell="K38" sqref="K38"/>
    </sheetView>
  </sheetViews>
  <sheetFormatPr defaultRowHeight="12.75"/>
  <cols>
    <col min="1" max="1" width="2.85546875" style="4" customWidth="1"/>
    <col min="2" max="2" width="29.42578125" style="4" customWidth="1"/>
    <col min="3" max="3" width="4.5703125" style="11" bestFit="1" customWidth="1"/>
    <col min="4" max="4" width="6" style="4" customWidth="1"/>
    <col min="5" max="5" width="0.85546875" style="4" customWidth="1"/>
    <col min="6" max="6" width="2.42578125" style="4" customWidth="1"/>
    <col min="7" max="7" width="25.42578125" style="4" customWidth="1"/>
    <col min="8" max="8" width="5.28515625" style="11" bestFit="1" customWidth="1"/>
    <col min="9" max="9" width="6" style="4" customWidth="1"/>
    <col min="10" max="10" width="0.85546875" style="4" customWidth="1"/>
    <col min="11" max="11" width="3" style="4" customWidth="1"/>
    <col min="12" max="12" width="25.7109375" style="4" customWidth="1"/>
    <col min="13" max="13" width="4.7109375" style="11" bestFit="1" customWidth="1"/>
    <col min="14" max="14" width="5.42578125" style="4" customWidth="1"/>
    <col min="15" max="16384" width="9.140625" style="4"/>
  </cols>
  <sheetData>
    <row r="1" spans="1:14" ht="44.25" customHeight="1">
      <c r="B1" s="62" t="s">
        <v>76</v>
      </c>
      <c r="C1" s="62"/>
      <c r="D1" s="62"/>
      <c r="E1" s="62"/>
      <c r="F1" s="62"/>
      <c r="G1" s="62"/>
      <c r="H1" s="62"/>
      <c r="I1" s="62"/>
      <c r="J1" s="62"/>
      <c r="K1" s="62"/>
      <c r="L1" s="62"/>
      <c r="M1" s="62"/>
    </row>
    <row r="2" spans="1:14" ht="24" customHeight="1" thickBot="1">
      <c r="A2" s="24"/>
      <c r="B2" s="24"/>
      <c r="C2" s="23"/>
      <c r="D2" s="24"/>
      <c r="E2" s="24"/>
      <c r="F2" s="24"/>
      <c r="G2" s="32" t="s">
        <v>7</v>
      </c>
      <c r="H2" s="23"/>
      <c r="I2" s="24"/>
      <c r="J2" s="24"/>
      <c r="K2" s="24"/>
      <c r="L2" s="24"/>
      <c r="M2" s="23"/>
      <c r="N2" s="24"/>
    </row>
    <row r="3" spans="1:14" ht="21" customHeight="1" thickBot="1">
      <c r="A3" s="20"/>
      <c r="B3" s="65" t="s">
        <v>4</v>
      </c>
      <c r="C3" s="65"/>
      <c r="D3" s="65"/>
      <c r="E3" s="20"/>
      <c r="F3" s="65" t="s">
        <v>5</v>
      </c>
      <c r="G3" s="65"/>
      <c r="H3" s="65"/>
      <c r="I3" s="65"/>
      <c r="J3" s="20"/>
      <c r="K3" s="21"/>
      <c r="L3" s="65" t="s">
        <v>6</v>
      </c>
      <c r="M3" s="65"/>
      <c r="N3" s="65"/>
    </row>
    <row r="4" spans="1:14" ht="18.75" customHeight="1">
      <c r="A4" s="6"/>
      <c r="B4" s="6" t="s">
        <v>3</v>
      </c>
      <c r="C4" s="7" t="s">
        <v>2</v>
      </c>
      <c r="D4" s="6"/>
      <c r="E4" s="13"/>
      <c r="G4" s="6" t="s">
        <v>3</v>
      </c>
      <c r="H4" s="7" t="s">
        <v>2</v>
      </c>
      <c r="I4" s="6"/>
      <c r="J4" s="13"/>
      <c r="L4" s="6" t="s">
        <v>3</v>
      </c>
      <c r="M4" s="7" t="s">
        <v>2</v>
      </c>
      <c r="N4" s="6"/>
    </row>
    <row r="5" spans="1:14" ht="18.75" customHeight="1">
      <c r="A5" s="4">
        <v>1</v>
      </c>
      <c r="B5" s="4" t="s">
        <v>93</v>
      </c>
      <c r="D5" s="9"/>
      <c r="E5" s="14"/>
      <c r="F5" s="4">
        <v>1</v>
      </c>
      <c r="G5" s="4" t="s">
        <v>33</v>
      </c>
      <c r="H5" s="11">
        <v>760</v>
      </c>
      <c r="I5" s="9"/>
      <c r="J5" s="14"/>
      <c r="K5" s="4">
        <v>1</v>
      </c>
      <c r="L5" s="4" t="s">
        <v>17</v>
      </c>
      <c r="M5" s="11">
        <v>11.8</v>
      </c>
      <c r="N5" s="9"/>
    </row>
    <row r="6" spans="1:14" ht="18.75" customHeight="1">
      <c r="A6" s="4">
        <v>2</v>
      </c>
      <c r="B6" s="4" t="s">
        <v>31</v>
      </c>
      <c r="D6" s="9"/>
      <c r="E6" s="14"/>
      <c r="F6" s="4">
        <v>2</v>
      </c>
      <c r="G6" s="4" t="s">
        <v>34</v>
      </c>
      <c r="H6" s="11">
        <v>1710</v>
      </c>
      <c r="I6" s="9"/>
      <c r="J6" s="14"/>
      <c r="K6" s="4">
        <v>2</v>
      </c>
      <c r="L6" s="4" t="s">
        <v>18</v>
      </c>
      <c r="M6" s="11">
        <v>12</v>
      </c>
      <c r="N6" s="9"/>
    </row>
    <row r="7" spans="1:14" ht="18.75" customHeight="1">
      <c r="A7" s="4">
        <v>3</v>
      </c>
      <c r="B7" s="4" t="s">
        <v>11</v>
      </c>
      <c r="D7" s="9"/>
      <c r="E7" s="14"/>
      <c r="F7" s="4">
        <v>3</v>
      </c>
      <c r="G7" s="4" t="s">
        <v>35</v>
      </c>
      <c r="H7" s="11">
        <v>150</v>
      </c>
      <c r="I7" s="9"/>
      <c r="J7" s="14"/>
      <c r="K7" s="4">
        <v>3</v>
      </c>
      <c r="L7" s="4" t="s">
        <v>47</v>
      </c>
      <c r="M7" s="11">
        <v>9</v>
      </c>
      <c r="N7" s="9"/>
    </row>
    <row r="8" spans="1:14" ht="18.75" customHeight="1">
      <c r="A8" s="4">
        <v>4</v>
      </c>
      <c r="B8" s="4" t="s">
        <v>12</v>
      </c>
      <c r="D8" s="9"/>
      <c r="E8" s="14"/>
      <c r="F8" s="4">
        <v>4</v>
      </c>
      <c r="G8" s="4" t="s">
        <v>36</v>
      </c>
      <c r="H8" s="11">
        <v>5800</v>
      </c>
      <c r="I8" s="9"/>
      <c r="J8" s="14"/>
      <c r="K8" s="4">
        <v>4</v>
      </c>
      <c r="L8" s="4" t="s">
        <v>19</v>
      </c>
      <c r="M8" s="11">
        <v>8</v>
      </c>
      <c r="N8" s="9"/>
    </row>
    <row r="9" spans="1:14" ht="18.75" customHeight="1">
      <c r="A9" s="4">
        <v>5</v>
      </c>
      <c r="B9" s="4" t="s">
        <v>15</v>
      </c>
      <c r="D9" s="9"/>
      <c r="E9" s="14"/>
      <c r="F9" s="4">
        <v>5</v>
      </c>
      <c r="G9" s="4" t="s">
        <v>56</v>
      </c>
      <c r="H9" s="11">
        <v>3850</v>
      </c>
      <c r="I9" s="9"/>
      <c r="J9" s="14"/>
      <c r="K9" s="4">
        <v>5</v>
      </c>
      <c r="L9" s="4" t="s">
        <v>87</v>
      </c>
      <c r="M9" s="11">
        <v>10.8</v>
      </c>
      <c r="N9" s="9"/>
    </row>
    <row r="10" spans="1:14" ht="18.75" customHeight="1">
      <c r="A10" s="4">
        <v>6</v>
      </c>
      <c r="B10" s="4" t="s">
        <v>94</v>
      </c>
      <c r="D10" s="9"/>
      <c r="E10" s="14"/>
      <c r="F10" s="4">
        <v>6</v>
      </c>
      <c r="G10" s="4" t="s">
        <v>49</v>
      </c>
      <c r="H10" s="11">
        <v>150</v>
      </c>
      <c r="I10" s="9"/>
      <c r="J10" s="14"/>
      <c r="K10" s="4">
        <v>6</v>
      </c>
      <c r="L10" s="4" t="s">
        <v>20</v>
      </c>
      <c r="M10" s="11">
        <v>9</v>
      </c>
      <c r="N10" s="9"/>
    </row>
    <row r="11" spans="1:14" ht="18.75" customHeight="1">
      <c r="A11" s="4">
        <v>7</v>
      </c>
      <c r="B11" s="4" t="s">
        <v>95</v>
      </c>
      <c r="D11" s="9"/>
      <c r="E11" s="14"/>
      <c r="F11" s="4">
        <v>7</v>
      </c>
      <c r="G11" s="4" t="s">
        <v>58</v>
      </c>
      <c r="H11" s="11">
        <v>2550</v>
      </c>
      <c r="I11" s="9"/>
      <c r="J11" s="14"/>
      <c r="K11" s="4">
        <v>7</v>
      </c>
      <c r="L11" s="4" t="s">
        <v>21</v>
      </c>
      <c r="M11" s="11">
        <v>10.8</v>
      </c>
      <c r="N11" s="9"/>
    </row>
    <row r="12" spans="1:14" ht="18.75" customHeight="1">
      <c r="A12" s="4">
        <v>8</v>
      </c>
      <c r="B12" s="4" t="s">
        <v>0</v>
      </c>
      <c r="D12" s="9"/>
      <c r="E12" s="14"/>
      <c r="F12" s="4">
        <v>8</v>
      </c>
      <c r="G12" s="4" t="s">
        <v>53</v>
      </c>
      <c r="H12" s="11">
        <v>1140</v>
      </c>
      <c r="I12" s="9"/>
      <c r="J12" s="14"/>
      <c r="K12" s="4">
        <v>8</v>
      </c>
      <c r="L12" s="4" t="s">
        <v>88</v>
      </c>
      <c r="M12" s="11">
        <v>5</v>
      </c>
      <c r="N12" s="9"/>
    </row>
    <row r="13" spans="1:14" ht="18.75" customHeight="1">
      <c r="A13" s="4">
        <v>9</v>
      </c>
      <c r="B13" s="4" t="s">
        <v>13</v>
      </c>
      <c r="D13" s="9"/>
      <c r="E13" s="14"/>
      <c r="F13" s="4">
        <v>9</v>
      </c>
      <c r="G13" s="4" t="s">
        <v>38</v>
      </c>
      <c r="H13" s="11">
        <v>560</v>
      </c>
      <c r="I13" s="9"/>
      <c r="J13" s="14"/>
      <c r="K13" s="4">
        <v>9</v>
      </c>
      <c r="L13" s="4" t="s">
        <v>89</v>
      </c>
      <c r="M13" s="11">
        <v>10</v>
      </c>
      <c r="N13" s="9"/>
    </row>
    <row r="14" spans="1:14" ht="18.75" customHeight="1">
      <c r="A14" s="4">
        <v>10</v>
      </c>
      <c r="B14" s="4" t="s">
        <v>14</v>
      </c>
      <c r="D14" s="9"/>
      <c r="E14" s="14"/>
      <c r="F14" s="4">
        <v>10</v>
      </c>
      <c r="G14" s="4" t="s">
        <v>59</v>
      </c>
      <c r="H14" s="11">
        <v>9000</v>
      </c>
      <c r="I14" s="9"/>
      <c r="J14" s="14"/>
      <c r="K14" s="4">
        <v>10</v>
      </c>
      <c r="L14" s="4" t="s">
        <v>22</v>
      </c>
      <c r="M14" s="11">
        <v>10</v>
      </c>
      <c r="N14" s="9"/>
    </row>
    <row r="15" spans="1:14" ht="18.75" customHeight="1">
      <c r="A15" s="4">
        <v>11</v>
      </c>
      <c r="B15" s="4" t="s">
        <v>16</v>
      </c>
      <c r="D15" s="9"/>
      <c r="E15" s="14"/>
      <c r="F15" s="4">
        <v>11</v>
      </c>
      <c r="G15" s="4" t="s">
        <v>37</v>
      </c>
      <c r="H15" s="11">
        <v>250</v>
      </c>
      <c r="I15" s="9"/>
      <c r="J15" s="14"/>
      <c r="K15" s="4">
        <v>11</v>
      </c>
      <c r="L15" s="4" t="s">
        <v>92</v>
      </c>
      <c r="M15" s="11">
        <v>9</v>
      </c>
      <c r="N15" s="9"/>
    </row>
    <row r="16" spans="1:14" ht="18.75" customHeight="1">
      <c r="A16" s="4">
        <v>12</v>
      </c>
      <c r="B16" s="4" t="s">
        <v>96</v>
      </c>
      <c r="D16" s="9"/>
      <c r="E16" s="14"/>
      <c r="F16" s="4">
        <v>12</v>
      </c>
      <c r="G16" s="4" t="s">
        <v>48</v>
      </c>
      <c r="H16" s="11">
        <v>225</v>
      </c>
      <c r="I16" s="9"/>
      <c r="J16" s="14"/>
      <c r="K16" s="4">
        <v>12</v>
      </c>
      <c r="L16" s="4" t="s">
        <v>90</v>
      </c>
      <c r="M16" s="11">
        <v>11</v>
      </c>
      <c r="N16" s="9"/>
    </row>
    <row r="17" spans="1:14" ht="18.75" customHeight="1">
      <c r="A17" s="4">
        <v>13</v>
      </c>
      <c r="B17" s="4" t="s">
        <v>57</v>
      </c>
      <c r="D17" s="9"/>
      <c r="E17" s="14"/>
      <c r="F17" s="4">
        <v>13</v>
      </c>
      <c r="G17" s="4" t="s">
        <v>45</v>
      </c>
      <c r="H17" s="11">
        <v>225</v>
      </c>
      <c r="I17" s="9"/>
      <c r="J17" s="14"/>
      <c r="K17" s="4">
        <v>13</v>
      </c>
      <c r="L17" s="4" t="s">
        <v>23</v>
      </c>
      <c r="M17" s="11">
        <v>6</v>
      </c>
      <c r="N17" s="9"/>
    </row>
    <row r="18" spans="1:14" ht="18.75" customHeight="1">
      <c r="A18" s="4">
        <v>14</v>
      </c>
      <c r="B18" s="4" t="s">
        <v>54</v>
      </c>
      <c r="D18" s="9"/>
      <c r="E18" s="14"/>
      <c r="F18" s="4">
        <v>14</v>
      </c>
      <c r="G18" s="4" t="s">
        <v>39</v>
      </c>
      <c r="H18" s="11">
        <v>100</v>
      </c>
      <c r="I18" s="9"/>
      <c r="J18" s="14"/>
      <c r="K18" s="4">
        <v>14</v>
      </c>
      <c r="L18" s="4" t="s">
        <v>24</v>
      </c>
      <c r="M18" s="11">
        <v>9</v>
      </c>
      <c r="N18" s="9"/>
    </row>
    <row r="19" spans="1:14" ht="18.75" customHeight="1">
      <c r="A19" s="4">
        <v>15</v>
      </c>
      <c r="B19" s="4" t="s">
        <v>32</v>
      </c>
      <c r="D19" s="9"/>
      <c r="E19" s="14"/>
      <c r="F19" s="4">
        <v>15</v>
      </c>
      <c r="G19" s="4" t="s">
        <v>50</v>
      </c>
      <c r="H19" s="11">
        <v>5800</v>
      </c>
      <c r="I19" s="9"/>
      <c r="J19" s="14"/>
      <c r="K19" s="4">
        <v>15</v>
      </c>
      <c r="L19" s="4" t="s">
        <v>91</v>
      </c>
      <c r="M19" s="11">
        <v>11.5</v>
      </c>
      <c r="N19" s="9"/>
    </row>
    <row r="20" spans="1:14" ht="18.75" customHeight="1">
      <c r="A20" s="4">
        <v>16</v>
      </c>
      <c r="B20" s="4" t="s">
        <v>1</v>
      </c>
      <c r="D20" s="9"/>
      <c r="E20" s="14"/>
      <c r="F20" s="4">
        <v>16</v>
      </c>
      <c r="G20" s="4" t="s">
        <v>51</v>
      </c>
      <c r="H20" s="11">
        <v>375</v>
      </c>
      <c r="I20" s="9"/>
      <c r="J20" s="14"/>
      <c r="K20" s="4">
        <v>16</v>
      </c>
      <c r="L20" s="4" t="s">
        <v>25</v>
      </c>
      <c r="M20" s="11">
        <v>10.8</v>
      </c>
      <c r="N20" s="9"/>
    </row>
    <row r="21" spans="1:14" ht="18.75" customHeight="1">
      <c r="A21" s="4">
        <v>17</v>
      </c>
      <c r="D21" s="9"/>
      <c r="E21" s="14"/>
      <c r="F21" s="4">
        <v>17</v>
      </c>
      <c r="G21" s="4" t="s">
        <v>40</v>
      </c>
      <c r="H21" s="11">
        <v>2550</v>
      </c>
      <c r="I21" s="9"/>
      <c r="J21" s="14"/>
      <c r="K21" s="4">
        <v>17</v>
      </c>
      <c r="L21" s="4" t="s">
        <v>26</v>
      </c>
      <c r="M21" s="11">
        <v>12</v>
      </c>
      <c r="N21" s="9"/>
    </row>
    <row r="22" spans="1:14" ht="18.75" customHeight="1">
      <c r="A22" s="4">
        <v>18</v>
      </c>
      <c r="D22" s="9"/>
      <c r="E22" s="14"/>
      <c r="F22" s="4">
        <v>18</v>
      </c>
      <c r="G22" s="4" t="s">
        <v>75</v>
      </c>
      <c r="H22" s="11">
        <v>560</v>
      </c>
      <c r="I22" s="9"/>
      <c r="J22" s="14"/>
      <c r="K22" s="4">
        <v>18</v>
      </c>
      <c r="L22" s="4" t="s">
        <v>27</v>
      </c>
      <c r="M22" s="11">
        <v>13</v>
      </c>
      <c r="N22" s="9"/>
    </row>
    <row r="23" spans="1:14" ht="18.75" customHeight="1">
      <c r="A23" s="4">
        <v>19</v>
      </c>
      <c r="D23" s="9"/>
      <c r="E23" s="14"/>
      <c r="F23" s="4">
        <v>19</v>
      </c>
      <c r="G23" s="4" t="s">
        <v>41</v>
      </c>
      <c r="H23" s="11">
        <v>835</v>
      </c>
      <c r="I23" s="9"/>
      <c r="J23" s="14"/>
      <c r="K23" s="4">
        <v>19</v>
      </c>
      <c r="L23" s="4" t="s">
        <v>28</v>
      </c>
      <c r="M23" s="11">
        <v>11</v>
      </c>
      <c r="N23" s="9"/>
    </row>
    <row r="24" spans="1:14" ht="18.75" customHeight="1">
      <c r="A24" s="4">
        <v>20</v>
      </c>
      <c r="D24" s="9"/>
      <c r="E24" s="14"/>
      <c r="F24" s="4">
        <v>20</v>
      </c>
      <c r="G24" s="4" t="s">
        <v>74</v>
      </c>
      <c r="H24" s="11">
        <v>1140</v>
      </c>
      <c r="I24" s="9"/>
      <c r="J24" s="14"/>
      <c r="K24" s="4">
        <v>20</v>
      </c>
      <c r="L24" s="4" t="s">
        <v>30</v>
      </c>
      <c r="M24" s="11">
        <v>9</v>
      </c>
      <c r="N24" s="9"/>
    </row>
    <row r="25" spans="1:14" ht="18.75" customHeight="1">
      <c r="A25" s="4">
        <v>21</v>
      </c>
      <c r="D25" s="9"/>
      <c r="E25" s="14"/>
      <c r="F25" s="4">
        <v>21</v>
      </c>
      <c r="G25" s="4" t="s">
        <v>55</v>
      </c>
      <c r="H25" s="11">
        <v>4235</v>
      </c>
      <c r="I25" s="9"/>
      <c r="J25" s="14"/>
      <c r="K25" s="4">
        <v>21</v>
      </c>
      <c r="L25" s="4" t="s">
        <v>29</v>
      </c>
      <c r="M25" s="11">
        <v>8</v>
      </c>
      <c r="N25" s="9"/>
    </row>
    <row r="26" spans="1:14" ht="18.75" customHeight="1">
      <c r="A26" s="4">
        <v>22</v>
      </c>
      <c r="D26" s="9"/>
      <c r="E26" s="14"/>
      <c r="F26" s="4">
        <v>22</v>
      </c>
      <c r="G26" s="4" t="s">
        <v>42</v>
      </c>
      <c r="H26" s="11">
        <v>16000</v>
      </c>
      <c r="I26" s="9"/>
      <c r="J26" s="14"/>
      <c r="K26" s="4">
        <v>22</v>
      </c>
      <c r="N26" s="9"/>
    </row>
    <row r="27" spans="1:14" ht="18.75" customHeight="1">
      <c r="A27" s="4">
        <v>23</v>
      </c>
      <c r="D27" s="9"/>
      <c r="E27" s="14"/>
      <c r="F27" s="4">
        <v>23</v>
      </c>
      <c r="G27" s="4" t="s">
        <v>43</v>
      </c>
      <c r="H27" s="11">
        <v>29000</v>
      </c>
      <c r="I27" s="9"/>
      <c r="J27" s="14"/>
      <c r="K27" s="4">
        <v>23</v>
      </c>
      <c r="N27" s="9"/>
    </row>
    <row r="28" spans="1:14" ht="18.75" customHeight="1">
      <c r="A28" s="4">
        <v>24</v>
      </c>
      <c r="D28" s="9"/>
      <c r="E28" s="14"/>
      <c r="F28" s="4">
        <v>24</v>
      </c>
      <c r="G28" s="4" t="s">
        <v>52</v>
      </c>
      <c r="H28" s="11">
        <v>340</v>
      </c>
      <c r="I28" s="9"/>
      <c r="J28" s="14"/>
      <c r="K28" s="4">
        <v>24</v>
      </c>
      <c r="N28" s="9"/>
    </row>
    <row r="29" spans="1:14" ht="18.75" customHeight="1" thickBot="1">
      <c r="A29" s="4">
        <v>25</v>
      </c>
      <c r="D29" s="9"/>
      <c r="E29" s="14"/>
      <c r="F29" s="4">
        <v>25</v>
      </c>
      <c r="G29" s="4" t="s">
        <v>46</v>
      </c>
      <c r="H29" s="11">
        <v>1710</v>
      </c>
      <c r="I29" s="9"/>
      <c r="J29" s="14"/>
      <c r="K29" s="4">
        <v>25</v>
      </c>
      <c r="N29" s="9"/>
    </row>
    <row r="30" spans="1:14" ht="18.75" customHeight="1" thickBot="1">
      <c r="A30" s="10"/>
      <c r="D30" s="12"/>
      <c r="E30" s="14"/>
      <c r="I30" s="12"/>
      <c r="J30" s="14"/>
      <c r="N30" s="12"/>
    </row>
    <row r="31" spans="1:14" ht="18.75" customHeight="1">
      <c r="N31" s="8"/>
    </row>
    <row r="32" spans="1:14" ht="18.75" customHeight="1" thickBot="1">
      <c r="A32" s="31"/>
      <c r="B32" s="10" t="s">
        <v>8</v>
      </c>
      <c r="C32" s="23"/>
      <c r="D32" s="24"/>
      <c r="E32" s="8"/>
      <c r="F32" s="8"/>
      <c r="G32" s="10" t="s">
        <v>8</v>
      </c>
      <c r="H32" s="23"/>
      <c r="I32" s="24"/>
      <c r="J32" s="8"/>
      <c r="K32" s="8"/>
      <c r="L32" s="10" t="s">
        <v>8</v>
      </c>
      <c r="M32" s="23"/>
      <c r="N32" s="24"/>
    </row>
    <row r="33" spans="1:14" ht="17.25" customHeight="1" thickBot="1">
      <c r="A33" s="2"/>
      <c r="L33" s="10" t="s">
        <v>98</v>
      </c>
    </row>
    <row r="34" spans="1:14" ht="25.5" customHeight="1" thickBot="1">
      <c r="A34" s="2"/>
      <c r="B34" s="22" t="s">
        <v>81</v>
      </c>
      <c r="C34" s="24"/>
      <c r="D34" s="24"/>
      <c r="E34" s="24"/>
      <c r="F34" s="24"/>
      <c r="G34" s="24"/>
      <c r="H34" s="23"/>
      <c r="I34" s="24"/>
      <c r="J34" s="24"/>
      <c r="K34" s="24"/>
      <c r="L34" s="25" t="s">
        <v>9</v>
      </c>
      <c r="M34" s="26"/>
      <c r="N34" s="27"/>
    </row>
    <row r="35" spans="1:14" ht="15.75" customHeight="1">
      <c r="A35" s="33" t="s">
        <v>82</v>
      </c>
      <c r="B35" s="2" t="s">
        <v>77</v>
      </c>
    </row>
    <row r="36" spans="1:14" ht="15.75" customHeight="1">
      <c r="A36" s="33"/>
      <c r="B36" s="2" t="s">
        <v>78</v>
      </c>
    </row>
    <row r="37" spans="1:14" ht="15.75" customHeight="1">
      <c r="A37" s="33" t="s">
        <v>83</v>
      </c>
      <c r="B37" s="2" t="s">
        <v>79</v>
      </c>
    </row>
    <row r="38" spans="1:14" ht="15.75" customHeight="1">
      <c r="A38" s="33" t="s">
        <v>84</v>
      </c>
      <c r="B38" s="2" t="s">
        <v>80</v>
      </c>
    </row>
    <row r="39" spans="1:14" ht="15.75" customHeight="1">
      <c r="A39" s="33" t="s">
        <v>85</v>
      </c>
      <c r="B39" s="2" t="s">
        <v>97</v>
      </c>
    </row>
    <row r="40" spans="1:14" ht="15.75" customHeight="1">
      <c r="A40" s="33"/>
      <c r="B40" s="2" t="s">
        <v>70</v>
      </c>
      <c r="C40" s="28"/>
      <c r="D40" s="29"/>
      <c r="E40" s="29"/>
      <c r="F40" s="29"/>
      <c r="I40" s="29"/>
      <c r="J40" s="29"/>
      <c r="K40" s="29"/>
    </row>
    <row r="41" spans="1:14" ht="15.75" customHeight="1">
      <c r="A41" s="5" t="s">
        <v>86</v>
      </c>
      <c r="B41" s="2" t="s">
        <v>44</v>
      </c>
      <c r="C41" s="3"/>
      <c r="D41" s="2"/>
      <c r="E41" s="2"/>
      <c r="F41" s="2"/>
      <c r="G41" s="2"/>
    </row>
    <row r="42" spans="1:14" ht="15.75" customHeight="1">
      <c r="A42" s="2"/>
      <c r="B42" s="2"/>
      <c r="C42" s="3"/>
      <c r="D42" s="2"/>
      <c r="E42" s="2"/>
      <c r="F42" s="2"/>
      <c r="G42" s="2"/>
      <c r="H42" s="3"/>
      <c r="I42" s="2"/>
      <c r="J42" s="2"/>
    </row>
    <row r="43" spans="1:14" ht="15.75" customHeight="1">
      <c r="A43" s="2"/>
      <c r="B43" s="2"/>
      <c r="C43" s="3"/>
      <c r="D43" s="2"/>
      <c r="E43" s="2"/>
      <c r="F43" s="2"/>
      <c r="G43" s="2"/>
      <c r="H43" s="3"/>
      <c r="I43" s="2"/>
      <c r="J43" s="2"/>
    </row>
    <row r="44" spans="1:14" ht="15.75" customHeight="1">
      <c r="A44" s="2"/>
      <c r="B44" s="2"/>
      <c r="C44" s="3"/>
      <c r="D44" s="2"/>
      <c r="E44" s="2"/>
      <c r="F44" s="2"/>
      <c r="G44" s="2"/>
      <c r="H44" s="3"/>
      <c r="I44" s="2"/>
      <c r="J44" s="2"/>
    </row>
    <row r="45" spans="1:14" ht="15.75" customHeight="1">
      <c r="A45" s="2"/>
      <c r="B45" s="2"/>
      <c r="C45" s="3"/>
      <c r="D45" s="2"/>
      <c r="E45" s="2"/>
      <c r="F45" s="2"/>
      <c r="G45" s="2"/>
      <c r="H45" s="3"/>
      <c r="I45" s="2"/>
      <c r="J45" s="2"/>
    </row>
    <row r="46" spans="1:14" ht="53.25" customHeight="1">
      <c r="B46" s="30" t="s">
        <v>10</v>
      </c>
    </row>
    <row r="47" spans="1:14" ht="18.75">
      <c r="A47" s="30"/>
    </row>
    <row r="48" spans="1:14">
      <c r="C48" s="4"/>
    </row>
    <row r="49" spans="2:2" ht="18.75">
      <c r="B49" s="30"/>
    </row>
  </sheetData>
  <sortState ref="K5:M19">
    <sortCondition ref="K5:K19"/>
  </sortState>
  <mergeCells count="4">
    <mergeCell ref="B3:D3"/>
    <mergeCell ref="F3:I3"/>
    <mergeCell ref="L3:N3"/>
    <mergeCell ref="B1:M1"/>
  </mergeCells>
  <phoneticPr fontId="1" type="noConversion"/>
  <pageMargins left="0.75" right="0.75" top="0.5" bottom="1" header="0.5" footer="0.5"/>
  <pageSetup scale="71" orientation="portrait" r:id="rId1"/>
  <headerFooter alignWithMargins="0"/>
  <drawing r:id="rId2"/>
</worksheet>
</file>

<file path=xl/worksheets/sheet3.xml><?xml version="1.0" encoding="utf-8"?>
<worksheet xmlns="http://schemas.openxmlformats.org/spreadsheetml/2006/main" xmlns:r="http://schemas.openxmlformats.org/officeDocument/2006/relationships">
  <dimension ref="A1:X35"/>
  <sheetViews>
    <sheetView topLeftCell="A8" workbookViewId="0">
      <selection activeCell="B30" sqref="B30"/>
    </sheetView>
  </sheetViews>
  <sheetFormatPr defaultRowHeight="12.75"/>
  <cols>
    <col min="1" max="1" width="4.7109375" customWidth="1"/>
    <col min="2" max="2" width="9.140625" style="15"/>
    <col min="4" max="4" width="8.42578125" style="15" customWidth="1"/>
  </cols>
  <sheetData>
    <row r="1" spans="1:24" s="16" customFormat="1">
      <c r="B1" s="16">
        <v>1.2</v>
      </c>
      <c r="C1" s="16" t="s">
        <v>68</v>
      </c>
      <c r="D1" s="16">
        <v>1.3</v>
      </c>
      <c r="E1" s="16" t="s">
        <v>68</v>
      </c>
      <c r="F1" s="16">
        <v>1.4</v>
      </c>
      <c r="G1" s="16" t="s">
        <v>68</v>
      </c>
      <c r="H1" s="17">
        <v>1.5</v>
      </c>
      <c r="I1" s="17" t="s">
        <v>68</v>
      </c>
      <c r="K1" s="17" t="s">
        <v>69</v>
      </c>
      <c r="L1" s="17" t="s">
        <v>68</v>
      </c>
      <c r="Q1" s="16" t="s">
        <v>71</v>
      </c>
      <c r="R1" s="16" t="s">
        <v>73</v>
      </c>
      <c r="S1" s="16" t="s">
        <v>72</v>
      </c>
      <c r="V1" s="16" t="s">
        <v>71</v>
      </c>
      <c r="W1" s="16" t="s">
        <v>73</v>
      </c>
      <c r="X1" s="16" t="s">
        <v>72</v>
      </c>
    </row>
    <row r="2" spans="1:24">
      <c r="A2">
        <v>5.7</v>
      </c>
      <c r="B2" s="15">
        <v>100</v>
      </c>
      <c r="C2" s="15">
        <v>0</v>
      </c>
      <c r="D2" s="15">
        <v>100</v>
      </c>
      <c r="E2" s="15">
        <v>0</v>
      </c>
      <c r="F2" s="15">
        <v>100</v>
      </c>
      <c r="G2" s="15">
        <v>0</v>
      </c>
      <c r="H2" s="18">
        <v>100</v>
      </c>
      <c r="I2" s="18">
        <v>0</v>
      </c>
      <c r="K2" s="19">
        <v>100</v>
      </c>
      <c r="L2" s="18">
        <v>0</v>
      </c>
      <c r="P2">
        <f>K2*0.1</f>
        <v>10</v>
      </c>
      <c r="Q2" s="15">
        <f>R2+P2</f>
        <v>110</v>
      </c>
      <c r="R2" s="19">
        <v>100</v>
      </c>
      <c r="S2" s="15">
        <f>R2-P2</f>
        <v>90</v>
      </c>
      <c r="U2">
        <v>5.7</v>
      </c>
      <c r="V2">
        <v>110</v>
      </c>
      <c r="W2">
        <v>100</v>
      </c>
      <c r="X2">
        <v>90</v>
      </c>
    </row>
    <row r="3" spans="1:24">
      <c r="A3">
        <v>8</v>
      </c>
      <c r="B3" s="15">
        <f>B2*1.2</f>
        <v>120</v>
      </c>
      <c r="C3" s="15">
        <f t="shared" ref="C3:C16" si="0">B3-B2</f>
        <v>20</v>
      </c>
      <c r="D3" s="15">
        <f>D2*1.3</f>
        <v>130</v>
      </c>
      <c r="E3" s="15">
        <f t="shared" ref="E3:E16" si="1">D3-D2</f>
        <v>30</v>
      </c>
      <c r="F3" s="15">
        <f>F2*1.4</f>
        <v>140</v>
      </c>
      <c r="G3" s="15">
        <f t="shared" ref="G3:G16" si="2">F3-F2</f>
        <v>40</v>
      </c>
      <c r="H3" s="18">
        <f>H2*1.5</f>
        <v>150</v>
      </c>
      <c r="I3" s="18">
        <f t="shared" ref="I3:I16" si="3">H3-H2</f>
        <v>50</v>
      </c>
      <c r="K3" s="19">
        <v>150</v>
      </c>
      <c r="L3" s="18">
        <f>K3-K2</f>
        <v>50</v>
      </c>
      <c r="M3" s="15">
        <f>L3-L2</f>
        <v>50</v>
      </c>
      <c r="P3">
        <f t="shared" ref="P3:P16" si="4">K3*0.1</f>
        <v>15</v>
      </c>
      <c r="Q3" s="15">
        <f t="shared" ref="Q3:Q16" si="5">R3+P3</f>
        <v>165</v>
      </c>
      <c r="R3" s="19">
        <v>150</v>
      </c>
      <c r="S3" s="15">
        <f t="shared" ref="S3:S16" si="6">R3-P3</f>
        <v>135</v>
      </c>
      <c r="U3">
        <v>8</v>
      </c>
      <c r="V3">
        <v>165</v>
      </c>
      <c r="W3">
        <v>150</v>
      </c>
      <c r="X3">
        <v>135</v>
      </c>
    </row>
    <row r="4" spans="1:24">
      <c r="A4">
        <v>9</v>
      </c>
      <c r="B4" s="15">
        <f t="shared" ref="B4:B16" si="7">B3*1.2</f>
        <v>144</v>
      </c>
      <c r="C4" s="15">
        <f t="shared" si="0"/>
        <v>24</v>
      </c>
      <c r="D4" s="15">
        <f t="shared" ref="D4:D16" si="8">D3*1.3</f>
        <v>169</v>
      </c>
      <c r="E4" s="15">
        <f t="shared" si="1"/>
        <v>39</v>
      </c>
      <c r="F4" s="15">
        <f t="shared" ref="F4:F16" si="9">F3*1.4</f>
        <v>196</v>
      </c>
      <c r="G4" s="15">
        <f t="shared" si="2"/>
        <v>56</v>
      </c>
      <c r="H4" s="18">
        <f t="shared" ref="H4:H16" si="10">H3*1.5</f>
        <v>225</v>
      </c>
      <c r="I4" s="18">
        <f t="shared" si="3"/>
        <v>75</v>
      </c>
      <c r="K4" s="19">
        <v>225</v>
      </c>
      <c r="L4" s="18">
        <f t="shared" ref="L4:L16" si="11">K4-K3</f>
        <v>75</v>
      </c>
      <c r="M4" s="15">
        <f t="shared" ref="M4:N16" si="12">L4-L3</f>
        <v>25</v>
      </c>
      <c r="N4" s="15">
        <f>M4-M3</f>
        <v>-25</v>
      </c>
      <c r="P4">
        <f t="shared" si="4"/>
        <v>22.5</v>
      </c>
      <c r="Q4" s="15">
        <f t="shared" si="5"/>
        <v>247.5</v>
      </c>
      <c r="R4" s="19">
        <v>225</v>
      </c>
      <c r="S4" s="15">
        <f t="shared" si="6"/>
        <v>202.5</v>
      </c>
      <c r="U4">
        <v>9</v>
      </c>
      <c r="V4">
        <v>250</v>
      </c>
      <c r="W4">
        <v>225</v>
      </c>
      <c r="X4">
        <v>205</v>
      </c>
    </row>
    <row r="5" spans="1:24">
      <c r="A5" s="1" t="s">
        <v>60</v>
      </c>
      <c r="B5" s="15">
        <f t="shared" si="7"/>
        <v>172.79999999999998</v>
      </c>
      <c r="C5" s="15">
        <f t="shared" si="0"/>
        <v>28.799999999999983</v>
      </c>
      <c r="D5" s="15">
        <f t="shared" si="8"/>
        <v>219.70000000000002</v>
      </c>
      <c r="E5" s="15">
        <f t="shared" si="1"/>
        <v>50.700000000000017</v>
      </c>
      <c r="F5" s="15">
        <f t="shared" si="9"/>
        <v>274.39999999999998</v>
      </c>
      <c r="G5" s="15">
        <f t="shared" si="2"/>
        <v>78.399999999999977</v>
      </c>
      <c r="H5" s="18">
        <f t="shared" si="10"/>
        <v>337.5</v>
      </c>
      <c r="I5" s="18">
        <f t="shared" si="3"/>
        <v>112.5</v>
      </c>
      <c r="J5" s="15">
        <f>I5-I3</f>
        <v>62.5</v>
      </c>
      <c r="K5" s="19">
        <v>340</v>
      </c>
      <c r="L5" s="18">
        <f t="shared" si="11"/>
        <v>115</v>
      </c>
      <c r="M5" s="15">
        <f t="shared" si="12"/>
        <v>40</v>
      </c>
      <c r="N5" s="15">
        <f t="shared" si="12"/>
        <v>15</v>
      </c>
      <c r="P5">
        <f t="shared" si="4"/>
        <v>34</v>
      </c>
      <c r="Q5" s="15">
        <f t="shared" si="5"/>
        <v>374</v>
      </c>
      <c r="R5" s="19">
        <v>340</v>
      </c>
      <c r="S5" s="15">
        <f t="shared" si="6"/>
        <v>306</v>
      </c>
      <c r="U5" t="s">
        <v>60</v>
      </c>
      <c r="V5">
        <v>375</v>
      </c>
      <c r="W5">
        <v>340</v>
      </c>
      <c r="X5">
        <v>305</v>
      </c>
    </row>
    <row r="6" spans="1:24">
      <c r="A6" s="1">
        <v>10</v>
      </c>
      <c r="B6" s="15">
        <f t="shared" si="7"/>
        <v>207.35999999999999</v>
      </c>
      <c r="C6" s="15">
        <f t="shared" si="0"/>
        <v>34.56</v>
      </c>
      <c r="D6" s="15">
        <f t="shared" si="8"/>
        <v>285.61</v>
      </c>
      <c r="E6" s="15">
        <f t="shared" si="1"/>
        <v>65.91</v>
      </c>
      <c r="F6" s="15">
        <f t="shared" si="9"/>
        <v>384.15999999999997</v>
      </c>
      <c r="G6" s="15">
        <f t="shared" si="2"/>
        <v>109.75999999999999</v>
      </c>
      <c r="H6" s="18">
        <f t="shared" si="10"/>
        <v>506.25</v>
      </c>
      <c r="I6" s="18">
        <f t="shared" si="3"/>
        <v>168.75</v>
      </c>
      <c r="J6" s="15">
        <f t="shared" ref="J6:J16" si="13">I6-I4</f>
        <v>93.75</v>
      </c>
      <c r="K6" s="19">
        <v>510</v>
      </c>
      <c r="L6" s="18">
        <f t="shared" si="11"/>
        <v>170</v>
      </c>
      <c r="M6" s="15">
        <f t="shared" si="12"/>
        <v>55</v>
      </c>
      <c r="N6" s="15">
        <f t="shared" si="12"/>
        <v>15</v>
      </c>
      <c r="P6">
        <f t="shared" si="4"/>
        <v>51</v>
      </c>
      <c r="Q6" s="15">
        <f t="shared" si="5"/>
        <v>561</v>
      </c>
      <c r="R6" s="19">
        <v>510</v>
      </c>
      <c r="S6" s="15">
        <f t="shared" si="6"/>
        <v>459</v>
      </c>
      <c r="U6">
        <v>10</v>
      </c>
      <c r="V6">
        <v>560</v>
      </c>
      <c r="W6">
        <v>510</v>
      </c>
      <c r="X6">
        <v>450</v>
      </c>
    </row>
    <row r="7" spans="1:24">
      <c r="A7" s="1" t="s">
        <v>61</v>
      </c>
      <c r="B7" s="15">
        <f t="shared" si="7"/>
        <v>248.83199999999997</v>
      </c>
      <c r="C7" s="15">
        <f t="shared" si="0"/>
        <v>41.47199999999998</v>
      </c>
      <c r="D7" s="15">
        <f t="shared" si="8"/>
        <v>371.29300000000001</v>
      </c>
      <c r="E7" s="15">
        <f t="shared" si="1"/>
        <v>85.682999999999993</v>
      </c>
      <c r="F7" s="15">
        <f t="shared" si="9"/>
        <v>537.82399999999996</v>
      </c>
      <c r="G7" s="15">
        <f t="shared" si="2"/>
        <v>153.66399999999999</v>
      </c>
      <c r="H7" s="18">
        <f t="shared" si="10"/>
        <v>759.375</v>
      </c>
      <c r="I7" s="18">
        <f t="shared" si="3"/>
        <v>253.125</v>
      </c>
      <c r="J7" s="15">
        <f t="shared" si="13"/>
        <v>140.625</v>
      </c>
      <c r="K7" s="19">
        <v>760</v>
      </c>
      <c r="L7" s="18">
        <f t="shared" si="11"/>
        <v>250</v>
      </c>
      <c r="M7" s="15">
        <f t="shared" si="12"/>
        <v>80</v>
      </c>
      <c r="N7" s="15">
        <f t="shared" si="12"/>
        <v>25</v>
      </c>
      <c r="P7">
        <f t="shared" si="4"/>
        <v>76</v>
      </c>
      <c r="Q7" s="15">
        <f t="shared" si="5"/>
        <v>836</v>
      </c>
      <c r="R7" s="19">
        <v>760</v>
      </c>
      <c r="S7" s="15">
        <f t="shared" si="6"/>
        <v>684</v>
      </c>
      <c r="U7" t="s">
        <v>61</v>
      </c>
      <c r="V7">
        <v>835</v>
      </c>
      <c r="W7">
        <v>760</v>
      </c>
      <c r="X7">
        <v>685</v>
      </c>
    </row>
    <row r="8" spans="1:24">
      <c r="A8" s="1" t="s">
        <v>62</v>
      </c>
      <c r="B8" s="15">
        <f t="shared" si="7"/>
        <v>298.59839999999997</v>
      </c>
      <c r="C8" s="15">
        <f t="shared" si="0"/>
        <v>49.766400000000004</v>
      </c>
      <c r="D8" s="15">
        <f t="shared" si="8"/>
        <v>482.68090000000001</v>
      </c>
      <c r="E8" s="15">
        <f t="shared" si="1"/>
        <v>111.3879</v>
      </c>
      <c r="F8" s="15">
        <f t="shared" si="9"/>
        <v>752.95359999999994</v>
      </c>
      <c r="G8" s="15">
        <f t="shared" si="2"/>
        <v>215.12959999999998</v>
      </c>
      <c r="H8" s="18">
        <f t="shared" si="10"/>
        <v>1139.0625</v>
      </c>
      <c r="I8" s="18">
        <f t="shared" si="3"/>
        <v>379.6875</v>
      </c>
      <c r="J8" s="15">
        <f t="shared" si="13"/>
        <v>210.9375</v>
      </c>
      <c r="K8" s="19">
        <v>1140</v>
      </c>
      <c r="L8" s="18">
        <f t="shared" si="11"/>
        <v>380</v>
      </c>
      <c r="M8" s="15">
        <f t="shared" si="12"/>
        <v>130</v>
      </c>
      <c r="N8" s="15">
        <f t="shared" si="12"/>
        <v>50</v>
      </c>
      <c r="P8">
        <f t="shared" si="4"/>
        <v>114</v>
      </c>
      <c r="Q8" s="15">
        <f t="shared" si="5"/>
        <v>1254</v>
      </c>
      <c r="R8" s="19">
        <v>1140</v>
      </c>
      <c r="S8" s="15">
        <f t="shared" si="6"/>
        <v>1026</v>
      </c>
      <c r="U8" t="s">
        <v>62</v>
      </c>
      <c r="V8">
        <v>1255</v>
      </c>
      <c r="W8">
        <v>1140</v>
      </c>
      <c r="X8">
        <v>1025</v>
      </c>
    </row>
    <row r="9" spans="1:24">
      <c r="A9">
        <v>11</v>
      </c>
      <c r="B9" s="15">
        <f t="shared" si="7"/>
        <v>358.31807999999995</v>
      </c>
      <c r="C9" s="15">
        <f t="shared" si="0"/>
        <v>59.719679999999983</v>
      </c>
      <c r="D9" s="15">
        <f t="shared" si="8"/>
        <v>627.48517000000004</v>
      </c>
      <c r="E9" s="15">
        <f t="shared" si="1"/>
        <v>144.80427000000003</v>
      </c>
      <c r="F9" s="15">
        <f t="shared" si="9"/>
        <v>1054.1350399999999</v>
      </c>
      <c r="G9" s="15">
        <f t="shared" si="2"/>
        <v>301.18143999999995</v>
      </c>
      <c r="H9" s="18">
        <f t="shared" si="10"/>
        <v>1708.59375</v>
      </c>
      <c r="I9" s="18">
        <f t="shared" si="3"/>
        <v>569.53125</v>
      </c>
      <c r="J9" s="15">
        <f t="shared" si="13"/>
        <v>316.40625</v>
      </c>
      <c r="K9" s="19">
        <v>1710</v>
      </c>
      <c r="L9" s="18">
        <f t="shared" si="11"/>
        <v>570</v>
      </c>
      <c r="M9" s="15">
        <f t="shared" si="12"/>
        <v>190</v>
      </c>
      <c r="N9" s="15">
        <f t="shared" si="12"/>
        <v>60</v>
      </c>
      <c r="P9">
        <f t="shared" si="4"/>
        <v>171</v>
      </c>
      <c r="Q9" s="15">
        <f t="shared" si="5"/>
        <v>1881</v>
      </c>
      <c r="R9" s="19">
        <v>1710</v>
      </c>
      <c r="S9" s="15">
        <f t="shared" si="6"/>
        <v>1539</v>
      </c>
      <c r="U9">
        <v>11</v>
      </c>
      <c r="V9">
        <v>1880</v>
      </c>
      <c r="W9">
        <v>1710</v>
      </c>
      <c r="X9">
        <v>1540</v>
      </c>
    </row>
    <row r="10" spans="1:24">
      <c r="A10" s="1" t="s">
        <v>63</v>
      </c>
      <c r="B10" s="15">
        <f t="shared" si="7"/>
        <v>429.98169599999994</v>
      </c>
      <c r="C10" s="15">
        <f t="shared" si="0"/>
        <v>71.66361599999999</v>
      </c>
      <c r="D10" s="15">
        <f t="shared" si="8"/>
        <v>815.73072100000013</v>
      </c>
      <c r="E10" s="15">
        <f t="shared" si="1"/>
        <v>188.24555100000009</v>
      </c>
      <c r="F10" s="15">
        <f t="shared" si="9"/>
        <v>1475.7890559999998</v>
      </c>
      <c r="G10" s="15">
        <f t="shared" si="2"/>
        <v>421.65401599999996</v>
      </c>
      <c r="H10" s="18">
        <f t="shared" si="10"/>
        <v>2562.890625</v>
      </c>
      <c r="I10" s="18">
        <f t="shared" si="3"/>
        <v>854.296875</v>
      </c>
      <c r="J10" s="15">
        <f t="shared" si="13"/>
        <v>474.609375</v>
      </c>
      <c r="K10" s="19">
        <v>2550</v>
      </c>
      <c r="L10" s="18">
        <f t="shared" si="11"/>
        <v>840</v>
      </c>
      <c r="M10" s="15">
        <f t="shared" si="12"/>
        <v>270</v>
      </c>
      <c r="N10" s="15">
        <f t="shared" si="12"/>
        <v>80</v>
      </c>
      <c r="P10">
        <f t="shared" si="4"/>
        <v>255</v>
      </c>
      <c r="Q10" s="15">
        <f t="shared" si="5"/>
        <v>2805</v>
      </c>
      <c r="R10" s="19">
        <v>2550</v>
      </c>
      <c r="S10" s="15">
        <f t="shared" si="6"/>
        <v>2295</v>
      </c>
      <c r="U10" t="s">
        <v>63</v>
      </c>
      <c r="V10">
        <v>2805</v>
      </c>
      <c r="W10">
        <v>2550</v>
      </c>
      <c r="X10">
        <v>2295</v>
      </c>
    </row>
    <row r="11" spans="1:24">
      <c r="A11" s="1" t="s">
        <v>64</v>
      </c>
      <c r="B11" s="15">
        <f t="shared" si="7"/>
        <v>515.97803519999991</v>
      </c>
      <c r="C11" s="15">
        <f t="shared" si="0"/>
        <v>85.996339199999966</v>
      </c>
      <c r="D11" s="15">
        <f t="shared" si="8"/>
        <v>1060.4499373000001</v>
      </c>
      <c r="E11" s="15">
        <f t="shared" si="1"/>
        <v>244.71921629999997</v>
      </c>
      <c r="F11" s="15">
        <f t="shared" si="9"/>
        <v>2066.1046783999996</v>
      </c>
      <c r="G11" s="15">
        <f t="shared" si="2"/>
        <v>590.31562239999971</v>
      </c>
      <c r="H11" s="18">
        <f t="shared" si="10"/>
        <v>3844.3359375</v>
      </c>
      <c r="I11" s="18">
        <f t="shared" si="3"/>
        <v>1281.4453125</v>
      </c>
      <c r="J11" s="15">
        <f t="shared" si="13"/>
        <v>711.9140625</v>
      </c>
      <c r="K11" s="19">
        <v>3850</v>
      </c>
      <c r="L11" s="18">
        <f t="shared" si="11"/>
        <v>1300</v>
      </c>
      <c r="M11" s="15">
        <f t="shared" si="12"/>
        <v>460</v>
      </c>
      <c r="N11" s="15">
        <f t="shared" si="12"/>
        <v>190</v>
      </c>
      <c r="P11">
        <f t="shared" si="4"/>
        <v>385</v>
      </c>
      <c r="Q11" s="15">
        <f t="shared" si="5"/>
        <v>4235</v>
      </c>
      <c r="R11" s="19">
        <v>3850</v>
      </c>
      <c r="S11" s="15">
        <f t="shared" si="6"/>
        <v>3465</v>
      </c>
      <c r="U11" t="s">
        <v>64</v>
      </c>
      <c r="V11">
        <v>4235</v>
      </c>
      <c r="W11">
        <v>3850</v>
      </c>
      <c r="X11">
        <v>3465</v>
      </c>
    </row>
    <row r="12" spans="1:24">
      <c r="A12">
        <v>12</v>
      </c>
      <c r="B12" s="15">
        <f t="shared" si="7"/>
        <v>619.17364223999982</v>
      </c>
      <c r="C12" s="15">
        <f t="shared" si="0"/>
        <v>103.19560703999991</v>
      </c>
      <c r="D12" s="15">
        <f t="shared" si="8"/>
        <v>1378.5849184900003</v>
      </c>
      <c r="E12" s="15">
        <f t="shared" si="1"/>
        <v>318.13498119000019</v>
      </c>
      <c r="F12" s="15">
        <f t="shared" si="9"/>
        <v>2892.5465497599994</v>
      </c>
      <c r="G12" s="15">
        <f t="shared" si="2"/>
        <v>826.44187135999982</v>
      </c>
      <c r="H12" s="18">
        <f t="shared" si="10"/>
        <v>5766.50390625</v>
      </c>
      <c r="I12" s="18">
        <f t="shared" si="3"/>
        <v>1922.16796875</v>
      </c>
      <c r="J12" s="15">
        <f t="shared" si="13"/>
        <v>1067.87109375</v>
      </c>
      <c r="K12" s="19">
        <v>5800</v>
      </c>
      <c r="L12" s="18">
        <f t="shared" si="11"/>
        <v>1950</v>
      </c>
      <c r="M12" s="15">
        <f t="shared" si="12"/>
        <v>650</v>
      </c>
      <c r="N12" s="15">
        <f t="shared" si="12"/>
        <v>190</v>
      </c>
      <c r="P12">
        <f t="shared" si="4"/>
        <v>580</v>
      </c>
      <c r="Q12" s="15">
        <f t="shared" si="5"/>
        <v>6380</v>
      </c>
      <c r="R12" s="19">
        <v>5800</v>
      </c>
      <c r="S12" s="15">
        <f t="shared" si="6"/>
        <v>5220</v>
      </c>
      <c r="U12">
        <v>12</v>
      </c>
      <c r="V12">
        <v>6380</v>
      </c>
      <c r="W12">
        <v>5800</v>
      </c>
      <c r="X12">
        <v>5220</v>
      </c>
    </row>
    <row r="13" spans="1:24">
      <c r="A13" s="1" t="s">
        <v>65</v>
      </c>
      <c r="B13" s="15">
        <f t="shared" si="7"/>
        <v>743.00837068799979</v>
      </c>
      <c r="C13" s="15">
        <f t="shared" si="0"/>
        <v>123.83472844799996</v>
      </c>
      <c r="D13" s="15">
        <f t="shared" si="8"/>
        <v>1792.1603940370005</v>
      </c>
      <c r="E13" s="15">
        <f t="shared" si="1"/>
        <v>413.57547554700022</v>
      </c>
      <c r="F13" s="15">
        <f t="shared" si="9"/>
        <v>4049.5651696639989</v>
      </c>
      <c r="G13" s="15">
        <f t="shared" si="2"/>
        <v>1157.0186199039995</v>
      </c>
      <c r="H13" s="18">
        <f t="shared" si="10"/>
        <v>8649.755859375</v>
      </c>
      <c r="I13" s="18">
        <f t="shared" si="3"/>
        <v>2883.251953125</v>
      </c>
      <c r="J13" s="15">
        <f t="shared" si="13"/>
        <v>1601.806640625</v>
      </c>
      <c r="K13" s="19">
        <v>8650</v>
      </c>
      <c r="L13" s="18">
        <f t="shared" si="11"/>
        <v>2850</v>
      </c>
      <c r="M13" s="15">
        <f t="shared" si="12"/>
        <v>900</v>
      </c>
      <c r="N13" s="15">
        <f t="shared" si="12"/>
        <v>250</v>
      </c>
      <c r="P13">
        <f t="shared" si="4"/>
        <v>865</v>
      </c>
      <c r="Q13" s="15">
        <f t="shared" si="5"/>
        <v>9515</v>
      </c>
      <c r="R13" s="19">
        <v>8650</v>
      </c>
      <c r="S13" s="15">
        <f t="shared" si="6"/>
        <v>7785</v>
      </c>
      <c r="U13" t="s">
        <v>65</v>
      </c>
      <c r="V13">
        <v>9515</v>
      </c>
      <c r="W13">
        <v>8650</v>
      </c>
      <c r="X13">
        <v>7785</v>
      </c>
    </row>
    <row r="14" spans="1:24">
      <c r="A14" s="1" t="s">
        <v>66</v>
      </c>
      <c r="B14" s="15">
        <f t="shared" si="7"/>
        <v>891.61004482559974</v>
      </c>
      <c r="C14" s="15">
        <f t="shared" si="0"/>
        <v>148.60167413759996</v>
      </c>
      <c r="D14" s="15">
        <f t="shared" si="8"/>
        <v>2329.8085122481007</v>
      </c>
      <c r="E14" s="15">
        <f t="shared" si="1"/>
        <v>537.64811821110015</v>
      </c>
      <c r="F14" s="15">
        <f t="shared" si="9"/>
        <v>5669.3912375295977</v>
      </c>
      <c r="G14" s="15">
        <f t="shared" si="2"/>
        <v>1619.8260678655988</v>
      </c>
      <c r="H14" s="18">
        <f t="shared" si="10"/>
        <v>12974.6337890625</v>
      </c>
      <c r="I14" s="18">
        <f t="shared" si="3"/>
        <v>4324.8779296875</v>
      </c>
      <c r="J14" s="15">
        <f t="shared" si="13"/>
        <v>2402.7099609375</v>
      </c>
      <c r="K14" s="19">
        <v>13000</v>
      </c>
      <c r="L14" s="18">
        <f t="shared" si="11"/>
        <v>4350</v>
      </c>
      <c r="M14" s="15">
        <f t="shared" si="12"/>
        <v>1500</v>
      </c>
      <c r="N14" s="15">
        <f t="shared" si="12"/>
        <v>600</v>
      </c>
      <c r="P14">
        <f t="shared" si="4"/>
        <v>1300</v>
      </c>
      <c r="Q14" s="15">
        <f t="shared" si="5"/>
        <v>14300</v>
      </c>
      <c r="R14" s="19">
        <v>13000</v>
      </c>
      <c r="S14" s="15">
        <f t="shared" si="6"/>
        <v>11700</v>
      </c>
      <c r="U14" t="s">
        <v>66</v>
      </c>
      <c r="V14">
        <v>14300</v>
      </c>
      <c r="W14">
        <v>13000</v>
      </c>
      <c r="X14">
        <v>11700</v>
      </c>
    </row>
    <row r="15" spans="1:24">
      <c r="A15">
        <v>13</v>
      </c>
      <c r="B15" s="15">
        <f t="shared" si="7"/>
        <v>1069.9320537907197</v>
      </c>
      <c r="C15" s="15">
        <f t="shared" si="0"/>
        <v>178.32200896511995</v>
      </c>
      <c r="D15" s="15">
        <f t="shared" si="8"/>
        <v>3028.7510659225309</v>
      </c>
      <c r="E15" s="15">
        <f t="shared" si="1"/>
        <v>698.9425536744302</v>
      </c>
      <c r="F15" s="15">
        <f t="shared" si="9"/>
        <v>7937.1477325414362</v>
      </c>
      <c r="G15" s="15">
        <f t="shared" si="2"/>
        <v>2267.7564950118385</v>
      </c>
      <c r="H15" s="18">
        <f t="shared" si="10"/>
        <v>19461.95068359375</v>
      </c>
      <c r="I15" s="18">
        <f t="shared" si="3"/>
        <v>6487.31689453125</v>
      </c>
      <c r="J15" s="15">
        <f t="shared" si="13"/>
        <v>3604.06494140625</v>
      </c>
      <c r="K15" s="19">
        <v>19500</v>
      </c>
      <c r="L15" s="18">
        <f t="shared" si="11"/>
        <v>6500</v>
      </c>
      <c r="M15" s="15">
        <f t="shared" si="12"/>
        <v>2150</v>
      </c>
      <c r="N15" s="15">
        <f t="shared" si="12"/>
        <v>650</v>
      </c>
      <c r="P15">
        <f t="shared" si="4"/>
        <v>1950</v>
      </c>
      <c r="Q15" s="15">
        <f t="shared" si="5"/>
        <v>21450</v>
      </c>
      <c r="R15" s="19">
        <v>19500</v>
      </c>
      <c r="S15" s="15">
        <f t="shared" si="6"/>
        <v>17550</v>
      </c>
      <c r="U15">
        <v>13</v>
      </c>
      <c r="V15">
        <v>21450</v>
      </c>
      <c r="W15">
        <v>19500</v>
      </c>
      <c r="X15">
        <v>17550</v>
      </c>
    </row>
    <row r="16" spans="1:24">
      <c r="A16" s="1" t="s">
        <v>67</v>
      </c>
      <c r="B16" s="15">
        <f t="shared" si="7"/>
        <v>1283.9184645488635</v>
      </c>
      <c r="C16" s="15">
        <f t="shared" si="0"/>
        <v>213.98641075814385</v>
      </c>
      <c r="D16" s="15">
        <f t="shared" si="8"/>
        <v>3937.37638569929</v>
      </c>
      <c r="E16" s="15">
        <f t="shared" si="1"/>
        <v>908.62531977675917</v>
      </c>
      <c r="F16" s="15">
        <f t="shared" si="9"/>
        <v>11112.00682555801</v>
      </c>
      <c r="G16" s="15">
        <f t="shared" si="2"/>
        <v>3174.8590930165738</v>
      </c>
      <c r="H16" s="18">
        <f t="shared" si="10"/>
        <v>29192.926025390625</v>
      </c>
      <c r="I16" s="18">
        <f t="shared" si="3"/>
        <v>9730.975341796875</v>
      </c>
      <c r="J16" s="15">
        <f t="shared" si="13"/>
        <v>5406.097412109375</v>
      </c>
      <c r="K16" s="19">
        <v>29000</v>
      </c>
      <c r="L16" s="18">
        <f t="shared" si="11"/>
        <v>9500</v>
      </c>
      <c r="M16" s="15">
        <f t="shared" si="12"/>
        <v>3000</v>
      </c>
      <c r="N16" s="15">
        <f t="shared" si="12"/>
        <v>850</v>
      </c>
      <c r="P16">
        <f t="shared" si="4"/>
        <v>2900</v>
      </c>
      <c r="Q16" s="15">
        <f t="shared" si="5"/>
        <v>31900</v>
      </c>
      <c r="R16" s="19">
        <v>29000</v>
      </c>
      <c r="S16" s="15">
        <f t="shared" si="6"/>
        <v>26100</v>
      </c>
      <c r="U16" t="s">
        <v>67</v>
      </c>
      <c r="V16">
        <v>31900</v>
      </c>
      <c r="W16">
        <v>29000</v>
      </c>
      <c r="X16">
        <v>26100</v>
      </c>
    </row>
    <row r="17" spans="1:12">
      <c r="C17" s="15"/>
      <c r="E17" s="15"/>
      <c r="G17" s="15"/>
      <c r="I17" s="15"/>
      <c r="L17" s="15"/>
    </row>
    <row r="20" spans="1:12">
      <c r="A20" s="34"/>
      <c r="B20" s="34">
        <v>1.2</v>
      </c>
      <c r="C20" s="34" t="s">
        <v>68</v>
      </c>
      <c r="D20" s="16"/>
      <c r="E20" s="16">
        <v>1.4</v>
      </c>
      <c r="F20" s="16" t="s">
        <v>68</v>
      </c>
    </row>
    <row r="21" spans="1:12">
      <c r="A21" s="35">
        <v>5.7</v>
      </c>
      <c r="B21" s="36">
        <v>10</v>
      </c>
      <c r="C21" s="36">
        <v>0</v>
      </c>
      <c r="D21">
        <v>5.7</v>
      </c>
      <c r="E21" s="15">
        <v>10</v>
      </c>
      <c r="F21" s="15">
        <v>0</v>
      </c>
    </row>
    <row r="22" spans="1:12">
      <c r="A22" s="35">
        <v>8</v>
      </c>
      <c r="B22" s="36">
        <f>B21*1.25</f>
        <v>12.5</v>
      </c>
      <c r="C22" s="36">
        <f t="shared" ref="C22:C35" si="14">B22-B21</f>
        <v>2.5</v>
      </c>
      <c r="D22">
        <v>8</v>
      </c>
      <c r="E22" s="15">
        <f>E21*1.3</f>
        <v>13</v>
      </c>
      <c r="F22" s="15">
        <f t="shared" ref="F22:F35" si="15">E22-E21</f>
        <v>3</v>
      </c>
    </row>
    <row r="23" spans="1:12">
      <c r="A23" s="35">
        <v>9</v>
      </c>
      <c r="B23" s="36">
        <f t="shared" ref="B23:B35" si="16">B22*1.25</f>
        <v>15.625</v>
      </c>
      <c r="C23" s="36">
        <f t="shared" si="14"/>
        <v>3.125</v>
      </c>
      <c r="D23">
        <v>9</v>
      </c>
      <c r="E23" s="15">
        <f t="shared" ref="E23:E35" si="17">E22*1.3</f>
        <v>16.900000000000002</v>
      </c>
      <c r="F23" s="15">
        <f t="shared" si="15"/>
        <v>3.9000000000000021</v>
      </c>
    </row>
    <row r="24" spans="1:12">
      <c r="A24" s="35" t="s">
        <v>60</v>
      </c>
      <c r="B24" s="36">
        <f t="shared" si="16"/>
        <v>19.53125</v>
      </c>
      <c r="C24" s="36">
        <f t="shared" si="14"/>
        <v>3.90625</v>
      </c>
      <c r="D24" s="1" t="s">
        <v>60</v>
      </c>
      <c r="E24" s="15">
        <f t="shared" si="17"/>
        <v>21.970000000000002</v>
      </c>
      <c r="F24" s="15">
        <f t="shared" si="15"/>
        <v>5.07</v>
      </c>
    </row>
    <row r="25" spans="1:12">
      <c r="A25" s="35">
        <v>10</v>
      </c>
      <c r="B25" s="36">
        <f t="shared" si="16"/>
        <v>24.4140625</v>
      </c>
      <c r="C25" s="36">
        <f t="shared" si="14"/>
        <v>4.8828125</v>
      </c>
      <c r="D25" s="1">
        <v>10</v>
      </c>
      <c r="E25" s="15">
        <f t="shared" si="17"/>
        <v>28.561000000000003</v>
      </c>
      <c r="F25" s="15">
        <f t="shared" si="15"/>
        <v>6.5910000000000011</v>
      </c>
    </row>
    <row r="26" spans="1:12">
      <c r="A26" s="35" t="s">
        <v>61</v>
      </c>
      <c r="B26" s="36">
        <f t="shared" si="16"/>
        <v>30.517578125</v>
      </c>
      <c r="C26" s="36">
        <f t="shared" si="14"/>
        <v>6.103515625</v>
      </c>
      <c r="D26" s="1" t="s">
        <v>61</v>
      </c>
      <c r="E26" s="15">
        <f t="shared" si="17"/>
        <v>37.129300000000008</v>
      </c>
      <c r="F26" s="15">
        <f t="shared" si="15"/>
        <v>8.5683000000000042</v>
      </c>
    </row>
    <row r="27" spans="1:12">
      <c r="A27" s="35" t="s">
        <v>62</v>
      </c>
      <c r="B27" s="36">
        <f t="shared" si="16"/>
        <v>38.14697265625</v>
      </c>
      <c r="C27" s="36">
        <f t="shared" si="14"/>
        <v>7.62939453125</v>
      </c>
      <c r="D27" s="1" t="s">
        <v>62</v>
      </c>
      <c r="E27" s="15">
        <f t="shared" si="17"/>
        <v>48.268090000000015</v>
      </c>
      <c r="F27" s="15">
        <f t="shared" si="15"/>
        <v>11.138790000000007</v>
      </c>
    </row>
    <row r="28" spans="1:12">
      <c r="A28" s="35">
        <v>11</v>
      </c>
      <c r="B28" s="36">
        <f t="shared" si="16"/>
        <v>47.6837158203125</v>
      </c>
      <c r="C28" s="36">
        <f t="shared" si="14"/>
        <v>9.5367431640625</v>
      </c>
      <c r="D28">
        <v>11</v>
      </c>
      <c r="E28" s="15">
        <f t="shared" si="17"/>
        <v>62.748517000000021</v>
      </c>
      <c r="F28" s="15">
        <f t="shared" si="15"/>
        <v>14.480427000000006</v>
      </c>
    </row>
    <row r="29" spans="1:12">
      <c r="A29" s="35" t="s">
        <v>63</v>
      </c>
      <c r="B29" s="36">
        <f t="shared" si="16"/>
        <v>59.604644775390625</v>
      </c>
      <c r="C29" s="36">
        <f t="shared" si="14"/>
        <v>11.920928955078125</v>
      </c>
      <c r="D29" s="1" t="s">
        <v>63</v>
      </c>
      <c r="E29" s="15">
        <f t="shared" si="17"/>
        <v>81.573072100000033</v>
      </c>
      <c r="F29" s="15">
        <f t="shared" si="15"/>
        <v>18.824555100000012</v>
      </c>
    </row>
    <row r="30" spans="1:12">
      <c r="A30" s="35" t="s">
        <v>64</v>
      </c>
      <c r="B30" s="36">
        <f t="shared" si="16"/>
        <v>74.505805969238281</v>
      </c>
      <c r="C30" s="36">
        <f t="shared" si="14"/>
        <v>14.901161193847656</v>
      </c>
      <c r="D30" s="1" t="s">
        <v>64</v>
      </c>
      <c r="E30" s="15">
        <f t="shared" si="17"/>
        <v>106.04499373000004</v>
      </c>
      <c r="F30" s="15">
        <f t="shared" si="15"/>
        <v>24.471921630000011</v>
      </c>
    </row>
    <row r="31" spans="1:12">
      <c r="A31" s="35">
        <v>12</v>
      </c>
      <c r="B31" s="36">
        <f t="shared" si="16"/>
        <v>93.132257461547852</v>
      </c>
      <c r="C31" s="36">
        <f t="shared" si="14"/>
        <v>18.62645149230957</v>
      </c>
      <c r="D31">
        <v>12</v>
      </c>
      <c r="E31" s="15">
        <f t="shared" si="17"/>
        <v>137.85849184900007</v>
      </c>
      <c r="F31" s="15">
        <f t="shared" si="15"/>
        <v>31.81349811900003</v>
      </c>
    </row>
    <row r="32" spans="1:12">
      <c r="A32" s="35" t="s">
        <v>65</v>
      </c>
      <c r="B32" s="36">
        <f t="shared" si="16"/>
        <v>116.41532182693481</v>
      </c>
      <c r="C32" s="36">
        <f t="shared" si="14"/>
        <v>23.283064365386963</v>
      </c>
      <c r="D32" s="1" t="s">
        <v>65</v>
      </c>
      <c r="E32" s="15">
        <f t="shared" si="17"/>
        <v>179.21603940370011</v>
      </c>
      <c r="F32" s="15">
        <f t="shared" si="15"/>
        <v>41.357547554700034</v>
      </c>
    </row>
    <row r="33" spans="1:6">
      <c r="A33" s="35" t="s">
        <v>66</v>
      </c>
      <c r="B33" s="36">
        <f t="shared" si="16"/>
        <v>145.51915228366852</v>
      </c>
      <c r="C33" s="36">
        <f t="shared" si="14"/>
        <v>29.103830456733704</v>
      </c>
      <c r="D33" s="1" t="s">
        <v>66</v>
      </c>
      <c r="E33" s="15">
        <f t="shared" si="17"/>
        <v>232.98085122481015</v>
      </c>
      <c r="F33" s="15">
        <f t="shared" si="15"/>
        <v>53.764811821110044</v>
      </c>
    </row>
    <row r="34" spans="1:6">
      <c r="A34" s="35">
        <v>13</v>
      </c>
      <c r="B34" s="36">
        <f t="shared" si="16"/>
        <v>181.89894035458565</v>
      </c>
      <c r="C34" s="36">
        <f t="shared" si="14"/>
        <v>36.37978807091713</v>
      </c>
      <c r="D34">
        <v>13</v>
      </c>
      <c r="E34" s="15">
        <f t="shared" si="17"/>
        <v>302.87510659225319</v>
      </c>
      <c r="F34" s="15">
        <f t="shared" si="15"/>
        <v>69.894255367443037</v>
      </c>
    </row>
    <row r="35" spans="1:6">
      <c r="A35" s="35" t="s">
        <v>67</v>
      </c>
      <c r="B35" s="36">
        <f t="shared" si="16"/>
        <v>227.37367544323206</v>
      </c>
      <c r="C35" s="36">
        <f t="shared" si="14"/>
        <v>45.474735088646412</v>
      </c>
      <c r="D35" s="1" t="s">
        <v>67</v>
      </c>
      <c r="E35" s="15">
        <f t="shared" si="17"/>
        <v>393.73763856992917</v>
      </c>
      <c r="F35" s="15">
        <f t="shared" si="15"/>
        <v>90.862531977675985</v>
      </c>
    </row>
  </sheetData>
  <phoneticPr fontId="1" type="noConversion"/>
  <pageMargins left="0.75" right="0.75" top="1" bottom="1" header="0.5" footer="0.5"/>
  <pageSetup orientation="portrait" verticalDpi="360" r:id="rId1"/>
  <headerFooter alignWithMargins="0"/>
</worksheet>
</file>

<file path=xl/worksheets/sheet4.xml><?xml version="1.0" encoding="utf-8"?>
<worksheet xmlns="http://schemas.openxmlformats.org/spreadsheetml/2006/main" xmlns:r="http://schemas.openxmlformats.org/officeDocument/2006/relationships">
  <dimension ref="A1:A7"/>
  <sheetViews>
    <sheetView workbookViewId="0">
      <selection activeCell="A7" sqref="A7"/>
    </sheetView>
  </sheetViews>
  <sheetFormatPr defaultRowHeight="12.75"/>
  <sheetData>
    <row r="1" spans="1:1">
      <c r="A1" s="1" t="s">
        <v>99</v>
      </c>
    </row>
    <row r="2" spans="1:1">
      <c r="A2" s="1" t="s">
        <v>100</v>
      </c>
    </row>
    <row r="3" spans="1:1">
      <c r="A3" s="1" t="s">
        <v>101</v>
      </c>
    </row>
    <row r="4" spans="1:1">
      <c r="A4" s="1" t="s">
        <v>103</v>
      </c>
    </row>
    <row r="5" spans="1:1">
      <c r="A5" s="1" t="s">
        <v>104</v>
      </c>
    </row>
    <row r="6" spans="1:1">
      <c r="A6" s="1" t="s">
        <v>105</v>
      </c>
    </row>
    <row r="7" spans="1:1">
      <c r="A7" s="1" t="s">
        <v>106</v>
      </c>
    </row>
  </sheetData>
  <phoneticPr fontId="1" type="noConversion"/>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dimension ref="B1:E10"/>
  <sheetViews>
    <sheetView showGridLines="0" workbookViewId="0"/>
  </sheetViews>
  <sheetFormatPr defaultRowHeight="12.75"/>
  <cols>
    <col min="1" max="1" width="1.140625" customWidth="1"/>
    <col min="2" max="2" width="64.42578125" customWidth="1"/>
    <col min="3" max="3" width="1.5703125" customWidth="1"/>
    <col min="4" max="4" width="5.5703125" customWidth="1"/>
    <col min="5" max="5" width="16" customWidth="1"/>
  </cols>
  <sheetData>
    <row r="1" spans="2:5">
      <c r="B1" s="67" t="s">
        <v>163</v>
      </c>
      <c r="C1" s="68"/>
      <c r="D1" s="73"/>
      <c r="E1" s="73"/>
    </row>
    <row r="2" spans="2:5">
      <c r="B2" s="67" t="s">
        <v>164</v>
      </c>
      <c r="C2" s="68"/>
      <c r="D2" s="73"/>
      <c r="E2" s="73"/>
    </row>
    <row r="3" spans="2:5">
      <c r="B3" s="69"/>
      <c r="C3" s="69"/>
      <c r="D3" s="74"/>
      <c r="E3" s="74"/>
    </row>
    <row r="4" spans="2:5" ht="38.25">
      <c r="B4" s="70" t="s">
        <v>165</v>
      </c>
      <c r="C4" s="69"/>
      <c r="D4" s="74"/>
      <c r="E4" s="74"/>
    </row>
    <row r="5" spans="2:5">
      <c r="B5" s="69"/>
      <c r="C5" s="69"/>
      <c r="D5" s="74"/>
      <c r="E5" s="74"/>
    </row>
    <row r="6" spans="2:5">
      <c r="B6" s="67" t="s">
        <v>166</v>
      </c>
      <c r="C6" s="68"/>
      <c r="D6" s="73"/>
      <c r="E6" s="75" t="s">
        <v>167</v>
      </c>
    </row>
    <row r="7" spans="2:5" ht="13.5" thickBot="1">
      <c r="B7" s="69"/>
      <c r="C7" s="69"/>
      <c r="D7" s="74"/>
      <c r="E7" s="74"/>
    </row>
    <row r="8" spans="2:5" ht="39" thickBot="1">
      <c r="B8" s="71" t="s">
        <v>168</v>
      </c>
      <c r="C8" s="72"/>
      <c r="D8" s="76"/>
      <c r="E8" s="77">
        <v>7</v>
      </c>
    </row>
    <row r="9" spans="2:5">
      <c r="B9" s="69"/>
      <c r="C9" s="69"/>
      <c r="D9" s="74"/>
      <c r="E9" s="74"/>
    </row>
    <row r="10" spans="2:5">
      <c r="B10" s="69"/>
      <c r="C10" s="69"/>
      <c r="D10" s="74"/>
      <c r="E10" s="7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5</vt:i4>
      </vt:variant>
      <vt:variant>
        <vt:lpstr>Named Ranges</vt:lpstr>
      </vt:variant>
      <vt:variant>
        <vt:i4>2</vt:i4>
      </vt:variant>
    </vt:vector>
  </HeadingPairs>
  <TitlesOfParts>
    <vt:vector size="7" baseType="lpstr">
      <vt:lpstr>Routes (2)</vt:lpstr>
      <vt:lpstr>Routes</vt:lpstr>
      <vt:lpstr>Scoring</vt:lpstr>
      <vt:lpstr>Sheet3</vt:lpstr>
      <vt:lpstr>Compatibility Report</vt:lpstr>
      <vt:lpstr>Routes!Print_Area</vt:lpstr>
      <vt:lpstr>'Routes (2)'!Print_Area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dc:creator>
  <cp:lastModifiedBy>Peter</cp:lastModifiedBy>
  <cp:lastPrinted>2012-09-17T13:40:13Z</cp:lastPrinted>
  <dcterms:created xsi:type="dcterms:W3CDTF">2011-09-27T01:46:25Z</dcterms:created>
  <dcterms:modified xsi:type="dcterms:W3CDTF">2012-09-17T13:40:50Z</dcterms:modified>
</cp:coreProperties>
</file>