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втоматизированный расчет" sheetId="1" r:id="rId4"/>
    <sheet state="visible" name="Соответствие" sheetId="2" r:id="rId5"/>
    <sheet state="visible" name="SummaryReport" sheetId="3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2">
      <text>
        <t xml:space="preserve">Microsoft Office User:
Duration - заполняется на основе данных после выполнения итерации соотвествующего скрипта в Vugen'е</t>
      </text>
    </comment>
    <comment authorId="0" ref="O2">
      <text>
        <t xml:space="preserve">Microsoft Office User:
ThinkTime - заполнятеся на основе ThinkTime'ов по выполнению одной итерации соотвествующего скрипта в Vugen'е</t>
      </text>
    </comment>
    <comment authorId="0" ref="Q2">
      <text>
        <t xml:space="preserve">Microsoft Office User:
Pacing не должен быть меньше чем Duration + think time (столбец P). Изначально считается как Duration + think time * 2 (коэф запаса времени), далее подгоняется вручную</t>
      </text>
    </comment>
    <comment authorId="0" ref="R2">
      <text>
        <t xml:space="preserve">Microsoft Office User:
Количество пользователей для конкретного скрипта, заполняется вручную, сумма всех пользователей для 100% профиля не должна превышать 10.</t>
      </text>
    </comment>
    <comment authorId="0" ref="M21">
      <text>
        <t xml:space="preserve">Microsoft Office User:
1. Отображение состояния скриптов
2. Расчёт интенсивности
3. Расчёт интенсивности для каждой транзакции</t>
      </text>
    </comment>
  </commentList>
</comments>
</file>

<file path=xl/sharedStrings.xml><?xml version="1.0" encoding="utf-8"?>
<sst xmlns="http://schemas.openxmlformats.org/spreadsheetml/2006/main" count="192" uniqueCount="93">
  <si>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</si>
  <si>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</si>
  <si>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</si>
  <si>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</si>
  <si>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</si>
  <si>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</si>
  <si>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</si>
  <si>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</si>
  <si>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Сумма по полю Итого</t>
  </si>
  <si>
    <t>Операция (бизнес процесс)</t>
  </si>
  <si>
    <t>Duration</t>
  </si>
  <si>
    <t>Think_time</t>
  </si>
  <si>
    <t>Duration + Think_time</t>
  </si>
  <si>
    <t>Pacing</t>
  </si>
  <si>
    <t>% Распределения пользователей</t>
  </si>
  <si>
    <t>Jmeter, throughput per minute</t>
  </si>
  <si>
    <t>Длительность ступени в минутах</t>
  </si>
  <si>
    <t>Интенсивность операций</t>
  </si>
  <si>
    <t>Всего пользователей на ступени</t>
  </si>
  <si>
    <t>Покупка билета</t>
  </si>
  <si>
    <t>Главная Welcome страница</t>
  </si>
  <si>
    <t>Вход в систему</t>
  </si>
  <si>
    <t xml:space="preserve">Выбор рейса из найденных </t>
  </si>
  <si>
    <t xml:space="preserve">Удаление бронирования </t>
  </si>
  <si>
    <t>Переход на страницу поиска билетов</t>
  </si>
  <si>
    <t>Выход из системы</t>
  </si>
  <si>
    <t>Регистрация новых пользователей</t>
  </si>
  <si>
    <t xml:space="preserve">Заполнение полей для поиска билета </t>
  </si>
  <si>
    <t>Поиск билета без покупки</t>
  </si>
  <si>
    <t>Ознакомление с путевым листом</t>
  </si>
  <si>
    <t>Оплата билета</t>
  </si>
  <si>
    <t>Заполнение полей регистарции</t>
  </si>
  <si>
    <t>Логин</t>
  </si>
  <si>
    <t xml:space="preserve">Отмена бронирования </t>
  </si>
  <si>
    <t>Переход на следуюущий эран после регистарции</t>
  </si>
  <si>
    <t>Просмотр квитанций</t>
  </si>
  <si>
    <t>Перход на страницу регистрации</t>
  </si>
  <si>
    <t>Статистика с ПРОДа</t>
  </si>
  <si>
    <t>Профиль</t>
  </si>
  <si>
    <t>Название запроса</t>
  </si>
  <si>
    <t>Интенсивность по статистике запросов / час</t>
  </si>
  <si>
    <t>Расчетная интенсивность запросов / час</t>
  </si>
  <si>
    <t>% Соотвествия расчетанной интенсивности статистики</t>
  </si>
  <si>
    <t>ScriptName</t>
  </si>
  <si>
    <t>Расчетная интенсивность запросов / 20 мин</t>
  </si>
  <si>
    <t>Фактическая интенсивность в тесте</t>
  </si>
  <si>
    <t>% Отклонение от Профиля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</si>
  <si>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</si>
  <si>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Имя в статистике</t>
  </si>
  <si>
    <t>Имя в скрипте</t>
  </si>
  <si>
    <t>go_to_web_tours</t>
  </si>
  <si>
    <t>login</t>
  </si>
  <si>
    <t>go_to_flights</t>
  </si>
  <si>
    <t>find_flight</t>
  </si>
  <si>
    <t>choosing a flight</t>
  </si>
  <si>
    <t>booking</t>
  </si>
  <si>
    <t>go_to_itinerary</t>
  </si>
  <si>
    <t>delete_reservation</t>
  </si>
  <si>
    <t>logout</t>
  </si>
  <si>
    <t>go_to_registration</t>
  </si>
  <si>
    <t>user_data_entry</t>
  </si>
  <si>
    <t>click_continue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</si>
  <si>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</si>
  <si>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</si>
  <si>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</si>
  <si>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</si>
  <si>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</si>
  <si>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</si>
  <si>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</si>
  <si>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</si>
  <si>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</si>
  <si>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</si>
  <si>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r>
      <rPr>
        <rFont val="Arial"/>
        <color rgb="FF1155CC"/>
        <sz val="11.0"/>
        <u/>
      </rPr>
      <t>Action_Transaction</t>
    </r>
  </si>
  <si>
    <t>No Data</t>
  </si>
  <si>
    <r>
      <rPr>
        <rFont val="Arial"/>
        <color rgb="FF1155CC"/>
        <sz val="11.0"/>
        <u/>
      </rPr>
      <t>booking</t>
    </r>
  </si>
  <si>
    <t>Passed</t>
  </si>
  <si>
    <r>
      <rPr>
        <rFont val="Arial"/>
        <color rgb="FF1155CC"/>
        <sz val="11.0"/>
        <u/>
      </rPr>
      <t>choosing a flight</t>
    </r>
  </si>
  <si>
    <r>
      <rPr>
        <rFont val="Arial"/>
        <color rgb="FF1155CC"/>
        <sz val="11.0"/>
        <u/>
      </rPr>
      <t>click_continue</t>
    </r>
  </si>
  <si>
    <r>
      <rPr>
        <rFont val="Arial"/>
        <color rgb="FF1155CC"/>
        <sz val="11.0"/>
        <u/>
      </rPr>
      <t>delete_reservation</t>
    </r>
  </si>
  <si>
    <r>
      <rPr>
        <rFont val="Arial"/>
        <color rgb="FF1155CC"/>
        <sz val="11.0"/>
        <u/>
      </rPr>
      <t>find_flight</t>
    </r>
  </si>
  <si>
    <r>
      <rPr>
        <rFont val="Arial"/>
        <color rgb="FF1155CC"/>
        <sz val="11.0"/>
        <u/>
      </rPr>
      <t>go_to_flights</t>
    </r>
  </si>
  <si>
    <r>
      <rPr>
        <rFont val="Arial"/>
        <color rgb="FF1155CC"/>
        <sz val="11.0"/>
        <u/>
      </rPr>
      <t>go_to_itinerary</t>
    </r>
  </si>
  <si>
    <r>
      <rPr>
        <rFont val="Arial"/>
        <color rgb="FF1155CC"/>
        <sz val="11.0"/>
        <u/>
      </rPr>
      <t>go_to_registration</t>
    </r>
  </si>
  <si>
    <r>
      <rPr>
        <rFont val="Arial"/>
        <color rgb="FF1155CC"/>
        <sz val="11.0"/>
        <u/>
      </rPr>
      <t>go_to_web_tours</t>
    </r>
  </si>
  <si>
    <r>
      <rPr>
        <rFont val="Arial"/>
        <color rgb="FF1155CC"/>
        <sz val="11.0"/>
        <u/>
      </rPr>
      <t>login</t>
    </r>
  </si>
  <si>
    <r>
      <rPr>
        <rFont val="Arial"/>
        <color rgb="FF1155CC"/>
        <sz val="11.0"/>
        <u/>
      </rPr>
      <t>logout</t>
    </r>
  </si>
  <si>
    <r>
      <rPr>
        <rFont val="Arial"/>
        <color rgb="FF1155CC"/>
        <sz val="11.0"/>
        <u/>
      </rPr>
      <t>UC1_LoginLogout</t>
    </r>
  </si>
  <si>
    <r>
      <rPr>
        <rFont val="Arial"/>
        <color rgb="FF1155CC"/>
        <sz val="11.0"/>
        <u/>
      </rPr>
      <t>UC2_SearchTicket</t>
    </r>
  </si>
  <si>
    <r>
      <rPr>
        <rFont val="Arial"/>
        <color rgb="FF1155CC"/>
        <sz val="11.0"/>
        <u/>
      </rPr>
      <t>UC3_BookingTickets</t>
    </r>
  </si>
  <si>
    <r>
      <rPr>
        <rFont val="Arial"/>
        <color rgb="FF1155CC"/>
        <sz val="11.0"/>
        <u/>
      </rPr>
      <t>UC4_ViewingTravelList</t>
    </r>
  </si>
  <si>
    <r>
      <rPr>
        <rFont val="Arial"/>
        <color rgb="FF1155CC"/>
        <sz val="11.0"/>
        <u/>
      </rPr>
      <t>UC5_DeletingReservation</t>
    </r>
  </si>
  <si>
    <r>
      <rPr>
        <rFont val="Arial"/>
        <color rgb="FF1155CC"/>
        <sz val="11.0"/>
        <u/>
      </rPr>
      <t>UC7_RegistrationRandomUsers</t>
    </r>
  </si>
  <si>
    <r>
      <rPr>
        <rFont val="Arial"/>
        <color rgb="FF1155CC"/>
        <sz val="11.0"/>
        <u/>
      </rPr>
      <t>user_data_entry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</si>
</sst>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BFBFBF"/>
      <name val="Calibri"/>
    </font>
    <font>
      <sz val="9.0"/>
      <color rgb="FF1F1F1F"/>
      <name val="&quot;Google Sans&quot;"/>
    </font>
    <font/>
    <font>
      <sz val="14.0"/>
      <color theme="1"/>
      <name val="Calibri"/>
    </font>
    <font>
      <sz val="14.0"/>
      <color rgb="FF000000"/>
      <name val="Times New Roman"/>
    </font>
    <font>
      <b/>
      <sz val="14.0"/>
      <color rgb="FF000000"/>
      <name val="Times New Roman"/>
    </font>
    <font>
      <sz val="9.0"/>
      <color rgb="FF000000"/>
      <name val="&quot;Google Sans Mono&quot;"/>
    </font>
    <font>
      <b/>
      <color rgb="FF6C6C6C"/>
      <name val="Arial"/>
    </font>
    <font>
      <u/>
      <sz val="11.0"/>
      <color rgb="FF0000FF"/>
      <name val="Arial"/>
    </font>
    <font>
      <sz val="11.0"/>
      <color rgb="FF212529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top style="thin">
        <color rgb="FFDEE2E6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2" fontId="2" numFmtId="0" xfId="0" applyBorder="1" applyFill="1" applyFont="1"/>
    <xf borderId="2" fillId="0" fontId="3" numFmtId="0" xfId="0" applyBorder="1" applyFont="1"/>
    <xf borderId="5" fillId="0" fontId="2" numFmtId="0" xfId="0" applyBorder="1" applyFont="1"/>
    <xf borderId="6" fillId="3" fontId="2" numFmtId="0" xfId="0" applyBorder="1" applyFill="1" applyFont="1"/>
    <xf borderId="7" fillId="3" fontId="2" numFmtId="0" xfId="0" applyBorder="1" applyFont="1"/>
    <xf borderId="8" fillId="0" fontId="2" numFmtId="0" xfId="0" applyBorder="1" applyFont="1"/>
    <xf borderId="0" fillId="0" fontId="1" numFmtId="1" xfId="0" applyFont="1" applyNumberFormat="1"/>
    <xf borderId="0" fillId="0" fontId="2" numFmtId="2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/>
    </xf>
    <xf borderId="9" fillId="0" fontId="2" numFmtId="0" xfId="0" applyBorder="1" applyFont="1"/>
    <xf borderId="6" fillId="4" fontId="2" numFmtId="0" xfId="0" applyAlignment="1" applyBorder="1" applyFill="1" applyFont="1">
      <alignment readingOrder="0"/>
    </xf>
    <xf borderId="6" fillId="4" fontId="2" numFmtId="1" xfId="0" applyAlignment="1" applyBorder="1" applyFont="1" applyNumberFormat="1">
      <alignment readingOrder="0"/>
    </xf>
    <xf borderId="6" fillId="0" fontId="2" numFmtId="1" xfId="0" applyBorder="1" applyFont="1" applyNumberFormat="1"/>
    <xf borderId="6" fillId="5" fontId="2" numFmtId="1" xfId="0" applyAlignment="1" applyBorder="1" applyFill="1" applyFont="1" applyNumberFormat="1">
      <alignment readingOrder="0"/>
    </xf>
    <xf borderId="7" fillId="5" fontId="2" numFmtId="0" xfId="0" applyAlignment="1" applyBorder="1" applyFont="1">
      <alignment readingOrder="0"/>
    </xf>
    <xf borderId="6" fillId="0" fontId="2" numFmtId="9" xfId="0" applyBorder="1" applyFont="1" applyNumberFormat="1"/>
    <xf borderId="6" fillId="2" fontId="2" numFmtId="2" xfId="0" applyBorder="1" applyFont="1" applyNumberFormat="1"/>
    <xf borderId="0" fillId="0" fontId="3" numFmtId="0" xfId="0" applyFont="1"/>
    <xf borderId="0" fillId="0" fontId="3" numFmtId="1" xfId="0" applyFont="1" applyNumberFormat="1"/>
    <xf borderId="10" fillId="0" fontId="2" numFmtId="0" xfId="0" applyBorder="1" applyFont="1"/>
    <xf borderId="11" fillId="0" fontId="2" numFmtId="0" xfId="0" applyBorder="1" applyFont="1"/>
    <xf borderId="7" fillId="5" fontId="2" numFmtId="0" xfId="0" applyBorder="1" applyFont="1"/>
    <xf borderId="12" fillId="3" fontId="2" numFmtId="0" xfId="0" applyBorder="1" applyFont="1"/>
    <xf borderId="13" fillId="3" fontId="2" numFmtId="0" xfId="0" applyBorder="1" applyFont="1"/>
    <xf borderId="7" fillId="3" fontId="2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6" fillId="0" fontId="2" numFmtId="9" xfId="0" applyBorder="1" applyFont="1" applyNumberFormat="1"/>
    <xf borderId="17" fillId="0" fontId="2" numFmtId="0" xfId="0" applyBorder="1" applyFont="1"/>
    <xf borderId="6" fillId="3" fontId="2" numFmtId="0" xfId="0" applyAlignment="1" applyBorder="1" applyFont="1">
      <alignment readingOrder="0"/>
    </xf>
    <xf borderId="18" fillId="3" fontId="2" numFmtId="0" xfId="0" applyAlignment="1" applyBorder="1" applyFont="1">
      <alignment readingOrder="0"/>
    </xf>
    <xf borderId="19" fillId="0" fontId="2" numFmtId="0" xfId="0" applyBorder="1" applyFont="1"/>
    <xf borderId="13" fillId="3" fontId="2" numFmtId="0" xfId="0" applyAlignment="1" applyBorder="1" applyFont="1">
      <alignment readingOrder="0"/>
    </xf>
    <xf borderId="0" fillId="6" fontId="4" numFmtId="0" xfId="0" applyAlignment="1" applyFill="1" applyFont="1">
      <alignment readingOrder="0"/>
    </xf>
    <xf borderId="20" fillId="7" fontId="2" numFmtId="0" xfId="0" applyAlignment="1" applyBorder="1" applyFill="1" applyFont="1">
      <alignment horizontal="center"/>
    </xf>
    <xf borderId="21" fillId="0" fontId="5" numFmtId="0" xfId="0" applyBorder="1" applyFont="1"/>
    <xf borderId="22" fillId="7" fontId="2" numFmtId="0" xfId="0" applyAlignment="1" applyBorder="1" applyFont="1">
      <alignment horizontal="center"/>
    </xf>
    <xf borderId="23" fillId="0" fontId="5" numFmtId="0" xfId="0" applyBorder="1" applyFont="1"/>
    <xf borderId="24" fillId="8" fontId="6" numFmtId="0" xfId="0" applyAlignment="1" applyBorder="1" applyFill="1" applyFont="1">
      <alignment shrinkToFit="0" vertical="center" wrapText="1"/>
    </xf>
    <xf borderId="7" fillId="8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6" fillId="0" fontId="6" numFmtId="0" xfId="0" applyAlignment="1" applyBorder="1" applyFont="1">
      <alignment shrinkToFit="0" wrapText="1"/>
    </xf>
    <xf borderId="7" fillId="8" fontId="7" numFmtId="0" xfId="0" applyAlignment="1" applyBorder="1" applyFont="1">
      <alignment horizontal="center" shrinkToFit="0" vertical="center" wrapText="1"/>
    </xf>
    <xf borderId="0" fillId="0" fontId="2" numFmtId="9" xfId="0" applyFont="1" applyNumberFormat="1"/>
    <xf borderId="6" fillId="0" fontId="2" numFmtId="0" xfId="0" applyBorder="1" applyFont="1"/>
    <xf borderId="6" fillId="9" fontId="2" numFmtId="1" xfId="0" applyBorder="1" applyFill="1" applyFont="1" applyNumberFormat="1"/>
    <xf borderId="6" fillId="10" fontId="2" numFmtId="9" xfId="0" applyBorder="1" applyFill="1" applyFont="1" applyNumberFormat="1"/>
    <xf borderId="24" fillId="8" fontId="7" numFmtId="0" xfId="0" applyAlignment="1" applyBorder="1" applyFont="1">
      <alignment horizontal="left" shrinkToFit="0" vertical="center" wrapText="1"/>
    </xf>
    <xf borderId="24" fillId="5" fontId="7" numFmtId="0" xfId="0" applyAlignment="1" applyBorder="1" applyFont="1">
      <alignment horizontal="left" shrinkToFit="0" vertical="center" wrapText="1"/>
    </xf>
    <xf borderId="25" fillId="8" fontId="8" numFmtId="0" xfId="0" applyAlignment="1" applyBorder="1" applyFont="1">
      <alignment horizontal="left" shrinkToFit="0" vertical="center" wrapText="1"/>
    </xf>
    <xf borderId="26" fillId="8" fontId="7" numFmtId="0" xfId="0" applyAlignment="1" applyBorder="1" applyFont="1">
      <alignment horizontal="center" shrinkToFit="0" vertical="center" wrapText="1"/>
    </xf>
    <xf borderId="6" fillId="0" fontId="7" numFmtId="1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0" fillId="6" fontId="6" numFmtId="0" xfId="0" applyAlignment="1" applyFont="1">
      <alignment shrinkToFit="0" wrapText="1"/>
    </xf>
    <xf borderId="0" fillId="6" fontId="6" numFmtId="0" xfId="0" applyAlignment="1" applyFont="1">
      <alignment shrinkToFit="0" vertical="center" wrapText="1"/>
    </xf>
    <xf borderId="0" fillId="6" fontId="2" numFmtId="1" xfId="0" applyFont="1" applyNumberFormat="1"/>
    <xf borderId="0" fillId="6" fontId="2" numFmtId="0" xfId="0" applyAlignment="1" applyFont="1">
      <alignment readingOrder="0"/>
    </xf>
    <xf borderId="0" fillId="6" fontId="2" numFmtId="9" xfId="0" applyFont="1" applyNumberFormat="1"/>
    <xf borderId="0" fillId="6" fontId="7" numFmtId="0" xfId="0" applyAlignment="1" applyFont="1">
      <alignment horizontal="left" shrinkToFit="0" vertical="center" wrapText="1"/>
    </xf>
    <xf borderId="0" fillId="6" fontId="1" numFmtId="0" xfId="0" applyFont="1"/>
    <xf borderId="0" fillId="6" fontId="9" numFmtId="0" xfId="0" applyFont="1"/>
    <xf borderId="6" fillId="8" fontId="2" numFmtId="0" xfId="0" applyBorder="1" applyFont="1"/>
    <xf borderId="6" fillId="0" fontId="2" numFmtId="0" xfId="0" applyAlignment="1" applyBorder="1" applyFont="1">
      <alignment readingOrder="0"/>
    </xf>
    <xf borderId="0" fillId="6" fontId="10" numFmtId="0" xfId="0" applyAlignment="1" applyFont="1">
      <alignment readingOrder="0" vertical="bottom"/>
    </xf>
    <xf borderId="0" fillId="6" fontId="10" numFmtId="0" xfId="0" applyAlignment="1" applyFont="1">
      <alignment horizontal="center" readingOrder="0" vertical="bottom"/>
    </xf>
    <xf borderId="27" fillId="0" fontId="11" numFmtId="0" xfId="0" applyAlignment="1" applyBorder="1" applyFont="1">
      <alignment readingOrder="0"/>
    </xf>
    <xf borderId="0" fillId="6" fontId="12" numFmtId="0" xfId="0" applyAlignment="1" applyFont="1">
      <alignment horizontal="right" readingOrder="0"/>
    </xf>
    <xf borderId="27" fillId="6" fontId="12" numFmtId="0" xfId="0" applyAlignment="1" applyBorder="1" applyFont="1">
      <alignment horizontal="center" readingOrder="0"/>
    </xf>
    <xf borderId="27" fillId="0" fontId="13" numFmtId="0" xfId="0" applyAlignment="1" applyBorder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4" sheet="Автоматизированный расчет"/>
  </cacheSource>
  <cacheFields>
    <cacheField name="Script name" numFmtId="0">
      <sharedItems>
        <s v="Покупка билета"/>
        <s v="Удаление бронирования "/>
        <s v="Регистрация новых пользователей"/>
        <s v="Логин"/>
        <s v="Поиск билета без покупки"/>
        <s v="Ознакомление с путевым листом"/>
      </sharedItems>
    </cacheField>
    <cacheField name="transaction rq" numFmtId="0">
      <sharedItems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>
        <n v="1.0"/>
        <n v="0.0"/>
      </sharedItems>
    </cacheField>
    <cacheField name="VU" numFmtId="0">
      <sharedItems containsSemiMixedTypes="0" containsString="0" containsNumber="1" containsInteger="1">
        <n v="3.0"/>
        <n v="1.0"/>
      </sharedItems>
    </cacheField>
    <cacheField name="pacing" numFmtId="1">
      <sharedItems containsSemiMixedTypes="0" containsString="0" containsNumber="1" containsInteger="1">
        <n v="62.0"/>
        <n v="48.0"/>
        <n v="37.0"/>
        <n v="180.0"/>
        <n v="101.0"/>
        <n v="56.0"/>
      </sharedItems>
    </cacheField>
    <cacheField name="одним пользователем в минуту" numFmtId="2">
      <sharedItems containsSemiMixedTypes="0" containsString="0" containsNumber="1">
        <n v="0.967741935483871"/>
        <n v="1.25"/>
        <n v="1.6216216216216217"/>
        <n v="0.0"/>
        <n v="0.3333333333333333"/>
        <n v="0.594059405940594"/>
        <n v="1.0714285714285714"/>
      </sharedItems>
    </cacheField>
    <cacheField name="Длительность ступени" numFmtId="0">
      <sharedItems containsSemiMixedTypes="0" containsString="0" containsNumber="1" containsInteger="1">
        <n v="20.0"/>
      </sharedItems>
    </cacheField>
    <cacheField name="Итого" numFmtId="1">
      <sharedItems containsSemiMixedTypes="0" containsString="0" containsNumber="1">
        <n v="58.064516129032256"/>
        <n v="25.0"/>
        <n v="32.432432432432435"/>
        <n v="0.0"/>
        <n v="6.666666666666666"/>
        <n v="35.64356435643564"/>
        <n v="21.42857142857142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матизированный расчет" cacheId="0" dataCaption="" compact="0" compactData="0">
  <location ref="I1:J14" firstHeaderRow="0" firstDataRow="1" firstDataCol="0"/>
  <pivotFields>
    <pivotField name="Scrip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ansaction rq" axis="axisRow" compact="0" outline="0" multipleItemSelectionAllowed="1" showAll="0" sortType="ascending">
      <items>
        <item x="1"/>
        <item x="4"/>
        <item x="6"/>
        <item x="0"/>
        <item x="3"/>
        <item x="10"/>
        <item x="5"/>
        <item x="8"/>
        <item x="11"/>
        <item x="2"/>
        <item x="9"/>
        <item x="7"/>
        <item t="default"/>
      </items>
    </pivotField>
    <pivotField name="count" compact="0" outline="0" multipleItemSelectionAllowed="1" showAll="0">
      <items>
        <item x="0"/>
        <item x="1"/>
        <item t="default"/>
      </items>
    </pivotField>
    <pivotField name="VU" compact="0" outline="0" multipleItemSelectionAllowed="1" showAll="0">
      <items>
        <item x="0"/>
        <item x="1"/>
        <item t="default"/>
      </items>
    </pivotField>
    <pivotField name="pacing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одним пользователем в минуту" compact="0" numFmtId="2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Длительность ступени" compact="0" outline="0" multipleItemSelectionAllowed="1" showAll="0">
      <items>
        <item x="0"/>
        <item t="default"/>
      </items>
    </pivotField>
    <pivotField name="Итого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dataFields>
    <dataField name="Сумма по полю Итого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#" TargetMode="External"/><Relationship Id="rId10" Type="http://schemas.openxmlformats.org/officeDocument/2006/relationships/hyperlink" Target="#" TargetMode="External"/><Relationship Id="rId13" Type="http://schemas.openxmlformats.org/officeDocument/2006/relationships/hyperlink" Target="#" TargetMode="External"/><Relationship Id="rId12" Type="http://schemas.openxmlformats.org/officeDocument/2006/relationships/hyperlink" Target="#" TargetMode="External"/><Relationship Id="rId1" Type="http://schemas.openxmlformats.org/officeDocument/2006/relationships/hyperlink" Target="#" TargetMode="External"/><Relationship Id="rId2" Type="http://schemas.openxmlformats.org/officeDocument/2006/relationships/hyperlink" Target="#" TargetMode="External"/><Relationship Id="rId3" Type="http://schemas.openxmlformats.org/officeDocument/2006/relationships/hyperlink" Target="#" TargetMode="External"/><Relationship Id="rId4" Type="http://schemas.openxmlformats.org/officeDocument/2006/relationships/hyperlink" Target="#" TargetMode="External"/><Relationship Id="rId9" Type="http://schemas.openxmlformats.org/officeDocument/2006/relationships/hyperlink" Target="#" TargetMode="External"/><Relationship Id="rId15" Type="http://schemas.openxmlformats.org/officeDocument/2006/relationships/hyperlink" Target="#" TargetMode="External"/><Relationship Id="rId14" Type="http://schemas.openxmlformats.org/officeDocument/2006/relationships/hyperlink" Target="#" TargetMode="External"/><Relationship Id="rId17" Type="http://schemas.openxmlformats.org/officeDocument/2006/relationships/hyperlink" Target="#" TargetMode="External"/><Relationship Id="rId16" Type="http://schemas.openxmlformats.org/officeDocument/2006/relationships/hyperlink" Target="#" TargetMode="External"/><Relationship Id="rId5" Type="http://schemas.openxmlformats.org/officeDocument/2006/relationships/hyperlink" Target="#" TargetMode="External"/><Relationship Id="rId19" Type="http://schemas.openxmlformats.org/officeDocument/2006/relationships/hyperlink" Target="#" TargetMode="External"/><Relationship Id="rId6" Type="http://schemas.openxmlformats.org/officeDocument/2006/relationships/hyperlink" Target="#" TargetMode="External"/><Relationship Id="rId18" Type="http://schemas.openxmlformats.org/officeDocument/2006/relationships/hyperlink" Target="#" TargetMode="External"/><Relationship Id="rId7" Type="http://schemas.openxmlformats.org/officeDocument/2006/relationships/hyperlink" Target="#" TargetMode="External"/><Relationship Id="rId8" Type="http://schemas.openxmlformats.org/officeDocument/2006/relationships/hyperlink" Target="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31.43"/>
    <col customWidth="1" min="3" max="3" width="18.14"/>
    <col customWidth="1" min="4" max="4" width="17.86"/>
    <col customWidth="1" min="5" max="5" width="19.14"/>
    <col customWidth="1" min="6" max="6" width="28.29"/>
    <col customWidth="1" min="7" max="7" width="18.71"/>
    <col customWidth="1" min="8" max="8" width="17.0"/>
    <col customWidth="1" min="9" max="9" width="41.29"/>
    <col customWidth="1" min="10" max="10" width="19.0"/>
    <col customWidth="1" min="11" max="11" width="18.14"/>
    <col customWidth="1" min="12" max="12" width="26.71"/>
    <col customWidth="1" min="13" max="13" width="35.14"/>
    <col customWidth="1" min="14" max="14" width="17.86"/>
    <col customWidth="1" min="15" max="15" width="23.86"/>
    <col customWidth="1" min="16" max="16" width="23.43"/>
    <col customWidth="1" min="17" max="17" width="26.0"/>
    <col customWidth="1" min="18" max="18" width="10.43"/>
    <col customWidth="1" min="19" max="19" width="34.14"/>
    <col customWidth="1" min="20" max="20" width="53.71"/>
    <col customWidth="1" min="21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3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3</v>
      </c>
      <c r="S1" s="5" t="s">
        <v>14</v>
      </c>
      <c r="T1" s="6" t="s">
        <v>15</v>
      </c>
      <c r="U1" s="7" t="s">
        <v>16</v>
      </c>
      <c r="V1" s="7" t="s">
        <v>17</v>
      </c>
      <c r="W1" s="8" t="s">
        <v>18</v>
      </c>
    </row>
    <row r="2">
      <c r="A2" s="9" t="s">
        <v>19</v>
      </c>
      <c r="B2" s="9" t="s">
        <v>20</v>
      </c>
      <c r="C2" s="10">
        <v>1.0</v>
      </c>
      <c r="D2" s="11">
        <f t="shared" ref="D2:D3" si="1">VLOOKUP(A2,$M$1:$X$8,6,FALSE)</f>
        <v>3</v>
      </c>
      <c r="E2" s="12">
        <f t="shared" ref="E2:E3" si="2">VLOOKUP(A2,$M$1:$X$8,5,FALSE)</f>
        <v>62</v>
      </c>
      <c r="F2" s="13">
        <f t="shared" ref="F2:F34" si="3">60/E2*C2</f>
        <v>0.9677419355</v>
      </c>
      <c r="G2" s="1">
        <f t="shared" ref="G2:G34" si="4">VLOOKUP(A2,$M$1:$X$8,9,FALSE)</f>
        <v>20</v>
      </c>
      <c r="H2" s="14">
        <f t="shared" ref="H2:H34" si="5">D2*F2*G2</f>
        <v>58.06451613</v>
      </c>
      <c r="M2" s="16" t="s">
        <v>19</v>
      </c>
      <c r="N2" s="17">
        <v>7.0</v>
      </c>
      <c r="O2" s="18">
        <f>3+3+3+4+3+5+3</f>
        <v>24</v>
      </c>
      <c r="P2" s="19">
        <f t="shared" ref="P2:P7" si="6">N2+O2</f>
        <v>31</v>
      </c>
      <c r="Q2" s="20">
        <v>62.0</v>
      </c>
      <c r="R2" s="21">
        <v>3.0</v>
      </c>
      <c r="S2" s="22">
        <f t="shared" ref="S2:S7" si="7">R2/W$2</f>
        <v>0.3</v>
      </c>
      <c r="T2" s="23">
        <f t="shared" ref="T2:T7" si="8">60/(Q2)</f>
        <v>0.9677419355</v>
      </c>
      <c r="U2" s="24">
        <v>20.0</v>
      </c>
      <c r="V2" s="25">
        <f t="shared" ref="V2:V6" si="9">ROUND(R2*T2*U2,0)</f>
        <v>58</v>
      </c>
      <c r="W2" s="26">
        <f>SUM(R2:R7)</f>
        <v>10</v>
      </c>
    </row>
    <row r="3">
      <c r="A3" s="9" t="s">
        <v>19</v>
      </c>
      <c r="B3" s="9" t="s">
        <v>21</v>
      </c>
      <c r="C3" s="10">
        <v>1.0</v>
      </c>
      <c r="D3" s="27">
        <f t="shared" si="1"/>
        <v>3</v>
      </c>
      <c r="E3" s="12">
        <f t="shared" si="2"/>
        <v>62</v>
      </c>
      <c r="F3" s="13">
        <f t="shared" si="3"/>
        <v>0.9677419355</v>
      </c>
      <c r="G3" s="1">
        <f t="shared" si="4"/>
        <v>20</v>
      </c>
      <c r="H3" s="14">
        <f t="shared" si="5"/>
        <v>58.06451613</v>
      </c>
      <c r="M3" s="16" t="s">
        <v>23</v>
      </c>
      <c r="N3" s="17">
        <v>4.0</v>
      </c>
      <c r="O3" s="18">
        <f>3+3+3+5++5</f>
        <v>19</v>
      </c>
      <c r="P3" s="19">
        <f t="shared" si="6"/>
        <v>23</v>
      </c>
      <c r="Q3" s="20">
        <v>48.0</v>
      </c>
      <c r="R3" s="28">
        <v>1.0</v>
      </c>
      <c r="S3" s="22">
        <f t="shared" si="7"/>
        <v>0.1</v>
      </c>
      <c r="T3" s="23">
        <f t="shared" si="8"/>
        <v>1.25</v>
      </c>
      <c r="U3" s="24">
        <v>20.0</v>
      </c>
      <c r="V3" s="25">
        <f t="shared" si="9"/>
        <v>25</v>
      </c>
      <c r="W3" s="26"/>
    </row>
    <row r="4">
      <c r="A4" s="9" t="s">
        <v>19</v>
      </c>
      <c r="B4" s="9" t="s">
        <v>24</v>
      </c>
      <c r="C4" s="10">
        <v>1.0</v>
      </c>
      <c r="D4" s="27">
        <f t="shared" ref="D4:D5" si="10">VLOOKUP(A5,$M$1:$X$8,6,FALSE)</f>
        <v>3</v>
      </c>
      <c r="E4" s="12">
        <f t="shared" ref="E4:E5" si="11">VLOOKUP(A5,$M$1:$X$8,5,FALSE)</f>
        <v>62</v>
      </c>
      <c r="F4" s="13">
        <f t="shared" si="3"/>
        <v>0.9677419355</v>
      </c>
      <c r="G4" s="1">
        <f t="shared" si="4"/>
        <v>20</v>
      </c>
      <c r="H4" s="14">
        <f t="shared" si="5"/>
        <v>58.06451613</v>
      </c>
      <c r="M4" s="16" t="s">
        <v>26</v>
      </c>
      <c r="N4" s="17">
        <v>2.0</v>
      </c>
      <c r="O4" s="18">
        <f>3+5+5+3</f>
        <v>16</v>
      </c>
      <c r="P4" s="19">
        <f t="shared" si="6"/>
        <v>18</v>
      </c>
      <c r="Q4" s="20">
        <v>37.0</v>
      </c>
      <c r="R4" s="21">
        <v>1.0</v>
      </c>
      <c r="S4" s="22">
        <f t="shared" si="7"/>
        <v>0.1</v>
      </c>
      <c r="T4" s="23">
        <f t="shared" si="8"/>
        <v>1.621621622</v>
      </c>
      <c r="U4" s="24">
        <v>20.0</v>
      </c>
      <c r="V4" s="25">
        <f t="shared" si="9"/>
        <v>32</v>
      </c>
      <c r="W4" s="26"/>
    </row>
    <row r="5">
      <c r="A5" s="9" t="s">
        <v>19</v>
      </c>
      <c r="B5" s="9" t="s">
        <v>27</v>
      </c>
      <c r="C5" s="10">
        <v>1.0</v>
      </c>
      <c r="D5" s="27">
        <f t="shared" si="10"/>
        <v>3</v>
      </c>
      <c r="E5" s="12">
        <f t="shared" si="11"/>
        <v>62</v>
      </c>
      <c r="F5" s="13">
        <f t="shared" si="3"/>
        <v>0.9677419355</v>
      </c>
      <c r="G5" s="1">
        <f t="shared" si="4"/>
        <v>20</v>
      </c>
      <c r="H5" s="14">
        <f t="shared" si="5"/>
        <v>58.06451613</v>
      </c>
      <c r="M5" s="16" t="s">
        <v>28</v>
      </c>
      <c r="N5" s="17">
        <v>4.0</v>
      </c>
      <c r="O5" s="18">
        <f>3+3+5+5+5+5</f>
        <v>26</v>
      </c>
      <c r="P5" s="19">
        <f t="shared" si="6"/>
        <v>30</v>
      </c>
      <c r="Q5" s="20">
        <v>101.0</v>
      </c>
      <c r="R5" s="21">
        <v>3.0</v>
      </c>
      <c r="S5" s="22">
        <f t="shared" si="7"/>
        <v>0.3</v>
      </c>
      <c r="T5" s="23">
        <f t="shared" si="8"/>
        <v>0.5940594059</v>
      </c>
      <c r="U5" s="24">
        <v>20.0</v>
      </c>
      <c r="V5" s="25">
        <f t="shared" si="9"/>
        <v>36</v>
      </c>
      <c r="W5" s="26"/>
    </row>
    <row r="6">
      <c r="A6" s="9" t="s">
        <v>19</v>
      </c>
      <c r="B6" s="9" t="s">
        <v>22</v>
      </c>
      <c r="C6" s="10">
        <v>1.0</v>
      </c>
      <c r="D6" s="27">
        <f t="shared" ref="D6:D34" si="12">VLOOKUP(A6,$M$1:$X$8,6,FALSE)</f>
        <v>3</v>
      </c>
      <c r="E6" s="12">
        <f t="shared" ref="E6:E34" si="13">VLOOKUP(A6,$M$1:$X$8,5,FALSE)</f>
        <v>62</v>
      </c>
      <c r="F6" s="13">
        <f t="shared" si="3"/>
        <v>0.9677419355</v>
      </c>
      <c r="G6" s="1">
        <f t="shared" si="4"/>
        <v>20</v>
      </c>
      <c r="H6" s="14">
        <f t="shared" si="5"/>
        <v>58.06451613</v>
      </c>
      <c r="M6" s="16" t="s">
        <v>29</v>
      </c>
      <c r="N6" s="17">
        <v>2.0</v>
      </c>
      <c r="O6" s="18">
        <f t="shared" ref="O6:O7" si="14">3+3+3+5</f>
        <v>14</v>
      </c>
      <c r="P6" s="19">
        <f t="shared" si="6"/>
        <v>16</v>
      </c>
      <c r="Q6" s="20">
        <v>56.0</v>
      </c>
      <c r="R6" s="21">
        <v>1.0</v>
      </c>
      <c r="S6" s="22">
        <f t="shared" si="7"/>
        <v>0.1</v>
      </c>
      <c r="T6" s="23">
        <f t="shared" si="8"/>
        <v>1.071428571</v>
      </c>
      <c r="U6" s="24">
        <v>20.0</v>
      </c>
      <c r="V6" s="25">
        <f t="shared" si="9"/>
        <v>21</v>
      </c>
      <c r="W6" s="26"/>
    </row>
    <row r="7">
      <c r="A7" s="29" t="s">
        <v>19</v>
      </c>
      <c r="B7" s="9" t="s">
        <v>30</v>
      </c>
      <c r="C7" s="30">
        <v>1.0</v>
      </c>
      <c r="D7" s="27">
        <f t="shared" si="12"/>
        <v>3</v>
      </c>
      <c r="E7" s="12">
        <f t="shared" si="13"/>
        <v>62</v>
      </c>
      <c r="F7" s="13">
        <f t="shared" si="3"/>
        <v>0.9677419355</v>
      </c>
      <c r="G7" s="1">
        <f t="shared" si="4"/>
        <v>20</v>
      </c>
      <c r="H7" s="14">
        <f t="shared" si="5"/>
        <v>58.06451613</v>
      </c>
      <c r="M7" s="16" t="s">
        <v>32</v>
      </c>
      <c r="N7" s="17">
        <v>3.0</v>
      </c>
      <c r="O7" s="18">
        <f t="shared" si="14"/>
        <v>14</v>
      </c>
      <c r="P7" s="19">
        <f t="shared" si="6"/>
        <v>17</v>
      </c>
      <c r="Q7" s="20">
        <v>180.0</v>
      </c>
      <c r="R7" s="28">
        <v>1.0</v>
      </c>
      <c r="S7" s="22">
        <f t="shared" si="7"/>
        <v>0.1</v>
      </c>
      <c r="T7" s="23">
        <f t="shared" si="8"/>
        <v>0.3333333333</v>
      </c>
      <c r="U7" s="24">
        <v>20.0</v>
      </c>
      <c r="V7" s="25">
        <f>SUM(V2:V6)</f>
        <v>172</v>
      </c>
      <c r="W7" s="26"/>
    </row>
    <row r="8">
      <c r="A8" s="9" t="s">
        <v>19</v>
      </c>
      <c r="B8" s="9" t="s">
        <v>25</v>
      </c>
      <c r="C8" s="31">
        <v>1.0</v>
      </c>
      <c r="D8" s="27">
        <f t="shared" si="12"/>
        <v>3</v>
      </c>
      <c r="E8" s="12">
        <f t="shared" si="13"/>
        <v>62</v>
      </c>
      <c r="F8" s="13">
        <f t="shared" si="3"/>
        <v>0.9677419355</v>
      </c>
      <c r="G8" s="1">
        <f t="shared" si="4"/>
        <v>20</v>
      </c>
      <c r="H8" s="14">
        <f t="shared" si="5"/>
        <v>58.06451613</v>
      </c>
      <c r="M8" s="32"/>
      <c r="N8" s="33"/>
      <c r="O8" s="33"/>
      <c r="P8" s="33"/>
      <c r="Q8" s="33"/>
      <c r="R8" s="33"/>
      <c r="S8" s="34">
        <f>SUM(S2:S7)</f>
        <v>1</v>
      </c>
      <c r="T8" s="33"/>
      <c r="U8" s="33"/>
      <c r="V8" s="33"/>
      <c r="W8" s="35"/>
    </row>
    <row r="9">
      <c r="A9" s="9" t="s">
        <v>23</v>
      </c>
      <c r="B9" s="9" t="s">
        <v>20</v>
      </c>
      <c r="C9" s="9">
        <v>1.0</v>
      </c>
      <c r="D9" s="8">
        <f t="shared" si="12"/>
        <v>1</v>
      </c>
      <c r="E9" s="14">
        <f t="shared" si="13"/>
        <v>48</v>
      </c>
      <c r="F9" s="13">
        <f t="shared" si="3"/>
        <v>1.25</v>
      </c>
      <c r="G9" s="1">
        <f t="shared" si="4"/>
        <v>20</v>
      </c>
      <c r="H9" s="14">
        <f t="shared" si="5"/>
        <v>25</v>
      </c>
    </row>
    <row r="10">
      <c r="A10" s="9" t="s">
        <v>23</v>
      </c>
      <c r="B10" s="9" t="s">
        <v>21</v>
      </c>
      <c r="C10" s="9">
        <v>1.0</v>
      </c>
      <c r="D10" s="26">
        <f t="shared" si="12"/>
        <v>1</v>
      </c>
      <c r="E10" s="14">
        <f t="shared" si="13"/>
        <v>48</v>
      </c>
      <c r="F10" s="13">
        <f t="shared" si="3"/>
        <v>1.25</v>
      </c>
      <c r="G10" s="1">
        <f t="shared" si="4"/>
        <v>20</v>
      </c>
      <c r="H10" s="14">
        <f t="shared" si="5"/>
        <v>25</v>
      </c>
    </row>
    <row r="11">
      <c r="A11" s="9" t="s">
        <v>23</v>
      </c>
      <c r="B11" s="9" t="s">
        <v>35</v>
      </c>
      <c r="C11" s="9">
        <v>1.0</v>
      </c>
      <c r="D11" s="26">
        <f t="shared" si="12"/>
        <v>1</v>
      </c>
      <c r="E11" s="14">
        <f t="shared" si="13"/>
        <v>48</v>
      </c>
      <c r="F11" s="13">
        <f t="shared" si="3"/>
        <v>1.25</v>
      </c>
      <c r="G11" s="1">
        <f t="shared" si="4"/>
        <v>20</v>
      </c>
      <c r="H11" s="14">
        <f t="shared" si="5"/>
        <v>25</v>
      </c>
    </row>
    <row r="12">
      <c r="A12" s="9" t="s">
        <v>23</v>
      </c>
      <c r="B12" s="9" t="s">
        <v>33</v>
      </c>
      <c r="C12" s="9">
        <v>1.0</v>
      </c>
      <c r="D12" s="26">
        <f t="shared" si="12"/>
        <v>1</v>
      </c>
      <c r="E12" s="14">
        <f t="shared" si="13"/>
        <v>48</v>
      </c>
      <c r="F12" s="13">
        <f t="shared" si="3"/>
        <v>1.25</v>
      </c>
      <c r="G12" s="1">
        <f t="shared" si="4"/>
        <v>20</v>
      </c>
      <c r="H12" s="14">
        <f t="shared" si="5"/>
        <v>25</v>
      </c>
    </row>
    <row r="13">
      <c r="A13" s="9" t="s">
        <v>23</v>
      </c>
      <c r="B13" s="9" t="s">
        <v>25</v>
      </c>
      <c r="C13" s="36">
        <v>1.0</v>
      </c>
      <c r="D13" s="35">
        <f t="shared" si="12"/>
        <v>1</v>
      </c>
      <c r="E13" s="14">
        <f t="shared" si="13"/>
        <v>48</v>
      </c>
      <c r="F13" s="13">
        <f t="shared" si="3"/>
        <v>1.25</v>
      </c>
      <c r="G13" s="1">
        <f t="shared" si="4"/>
        <v>20</v>
      </c>
      <c r="H13" s="14">
        <f t="shared" si="5"/>
        <v>25</v>
      </c>
    </row>
    <row r="14">
      <c r="A14" s="9" t="s">
        <v>26</v>
      </c>
      <c r="B14" s="9" t="s">
        <v>20</v>
      </c>
      <c r="C14" s="9">
        <v>1.0</v>
      </c>
      <c r="D14" s="8">
        <f t="shared" si="12"/>
        <v>1</v>
      </c>
      <c r="E14" s="14">
        <f t="shared" si="13"/>
        <v>37</v>
      </c>
      <c r="F14" s="13">
        <f t="shared" si="3"/>
        <v>1.621621622</v>
      </c>
      <c r="G14" s="1">
        <f t="shared" si="4"/>
        <v>20</v>
      </c>
      <c r="H14" s="14">
        <f t="shared" si="5"/>
        <v>32.43243243</v>
      </c>
    </row>
    <row r="15">
      <c r="A15" s="9" t="s">
        <v>26</v>
      </c>
      <c r="B15" s="9" t="s">
        <v>36</v>
      </c>
      <c r="C15" s="9">
        <v>1.0</v>
      </c>
      <c r="D15" s="26">
        <f t="shared" si="12"/>
        <v>1</v>
      </c>
      <c r="E15" s="14">
        <f t="shared" si="13"/>
        <v>37</v>
      </c>
      <c r="F15" s="13">
        <f t="shared" si="3"/>
        <v>1.621621622</v>
      </c>
      <c r="G15" s="1">
        <f t="shared" si="4"/>
        <v>20</v>
      </c>
      <c r="H15" s="14">
        <f t="shared" si="5"/>
        <v>32.43243243</v>
      </c>
    </row>
    <row r="16">
      <c r="A16" s="9" t="s">
        <v>26</v>
      </c>
      <c r="B16" s="9" t="s">
        <v>31</v>
      </c>
      <c r="C16" s="9">
        <v>1.0</v>
      </c>
      <c r="D16" s="26">
        <f t="shared" si="12"/>
        <v>1</v>
      </c>
      <c r="E16" s="14">
        <f t="shared" si="13"/>
        <v>37</v>
      </c>
      <c r="F16" s="13">
        <f t="shared" si="3"/>
        <v>1.621621622</v>
      </c>
      <c r="G16" s="1">
        <f t="shared" si="4"/>
        <v>20</v>
      </c>
      <c r="H16" s="14">
        <f t="shared" si="5"/>
        <v>32.43243243</v>
      </c>
    </row>
    <row r="17">
      <c r="A17" s="9" t="s">
        <v>26</v>
      </c>
      <c r="B17" s="9" t="s">
        <v>34</v>
      </c>
      <c r="C17" s="9">
        <v>1.0</v>
      </c>
      <c r="D17" s="26">
        <f t="shared" si="12"/>
        <v>1</v>
      </c>
      <c r="E17" s="14">
        <f t="shared" si="13"/>
        <v>37</v>
      </c>
      <c r="F17" s="13">
        <f t="shared" si="3"/>
        <v>1.621621622</v>
      </c>
      <c r="G17" s="1">
        <f t="shared" si="4"/>
        <v>20</v>
      </c>
      <c r="H17" s="14">
        <f t="shared" si="5"/>
        <v>32.43243243</v>
      </c>
    </row>
    <row r="18">
      <c r="A18" s="9" t="s">
        <v>26</v>
      </c>
      <c r="B18" s="9" t="s">
        <v>25</v>
      </c>
      <c r="C18" s="36">
        <v>0.0</v>
      </c>
      <c r="D18" s="26">
        <f t="shared" si="12"/>
        <v>1</v>
      </c>
      <c r="E18" s="14">
        <f t="shared" si="13"/>
        <v>37</v>
      </c>
      <c r="F18" s="13">
        <f t="shared" si="3"/>
        <v>0</v>
      </c>
      <c r="G18" s="1">
        <f t="shared" si="4"/>
        <v>20</v>
      </c>
      <c r="H18" s="14">
        <f t="shared" si="5"/>
        <v>0</v>
      </c>
    </row>
    <row r="19">
      <c r="A19" s="9" t="s">
        <v>32</v>
      </c>
      <c r="B19" s="9" t="s">
        <v>20</v>
      </c>
      <c r="C19" s="10">
        <v>1.0</v>
      </c>
      <c r="D19" s="11">
        <f t="shared" si="12"/>
        <v>1</v>
      </c>
      <c r="E19" s="12">
        <f t="shared" si="13"/>
        <v>180</v>
      </c>
      <c r="F19" s="13">
        <f t="shared" si="3"/>
        <v>0.3333333333</v>
      </c>
      <c r="G19" s="1">
        <f t="shared" si="4"/>
        <v>20</v>
      </c>
      <c r="H19" s="14">
        <f t="shared" si="5"/>
        <v>6.666666667</v>
      </c>
    </row>
    <row r="20">
      <c r="A20" s="9" t="s">
        <v>32</v>
      </c>
      <c r="B20" s="9" t="s">
        <v>21</v>
      </c>
      <c r="C20" s="10">
        <v>1.0</v>
      </c>
      <c r="D20" s="27">
        <f t="shared" si="12"/>
        <v>1</v>
      </c>
      <c r="E20" s="12">
        <f t="shared" si="13"/>
        <v>180</v>
      </c>
      <c r="F20" s="13">
        <f t="shared" si="3"/>
        <v>0.3333333333</v>
      </c>
      <c r="G20" s="1">
        <f t="shared" si="4"/>
        <v>20</v>
      </c>
      <c r="H20" s="14">
        <f t="shared" si="5"/>
        <v>6.666666667</v>
      </c>
    </row>
    <row r="21" ht="15.75" customHeight="1">
      <c r="A21" s="9" t="s">
        <v>32</v>
      </c>
      <c r="B21" s="9" t="s">
        <v>35</v>
      </c>
      <c r="C21" s="37">
        <v>1.0</v>
      </c>
      <c r="D21" s="27">
        <f t="shared" si="12"/>
        <v>1</v>
      </c>
      <c r="E21" s="12">
        <f t="shared" si="13"/>
        <v>180</v>
      </c>
      <c r="F21" s="13">
        <f t="shared" si="3"/>
        <v>0.3333333333</v>
      </c>
      <c r="G21" s="1">
        <f t="shared" si="4"/>
        <v>20</v>
      </c>
      <c r="H21" s="14">
        <f t="shared" si="5"/>
        <v>6.666666667</v>
      </c>
      <c r="M21" s="1"/>
    </row>
    <row r="22" ht="15.75" customHeight="1">
      <c r="A22" s="36" t="s">
        <v>32</v>
      </c>
      <c r="B22" s="36" t="s">
        <v>24</v>
      </c>
      <c r="C22" s="36">
        <v>1.0</v>
      </c>
      <c r="D22" s="26">
        <f t="shared" si="12"/>
        <v>1</v>
      </c>
      <c r="E22" s="12">
        <f t="shared" si="13"/>
        <v>180</v>
      </c>
      <c r="F22" s="13">
        <f t="shared" si="3"/>
        <v>0.3333333333</v>
      </c>
      <c r="G22" s="1">
        <f t="shared" si="4"/>
        <v>20</v>
      </c>
      <c r="H22" s="14">
        <f t="shared" si="5"/>
        <v>6.666666667</v>
      </c>
    </row>
    <row r="23" ht="15.75" customHeight="1">
      <c r="A23" s="9" t="s">
        <v>32</v>
      </c>
      <c r="B23" s="9" t="s">
        <v>25</v>
      </c>
      <c r="C23" s="31">
        <v>1.0</v>
      </c>
      <c r="D23" s="38">
        <f t="shared" si="12"/>
        <v>1</v>
      </c>
      <c r="E23" s="12">
        <f t="shared" si="13"/>
        <v>180</v>
      </c>
      <c r="F23" s="13">
        <f t="shared" si="3"/>
        <v>0.3333333333</v>
      </c>
      <c r="G23" s="1">
        <f t="shared" si="4"/>
        <v>20</v>
      </c>
      <c r="H23" s="14">
        <f t="shared" si="5"/>
        <v>6.666666667</v>
      </c>
    </row>
    <row r="24" ht="15.75" customHeight="1">
      <c r="A24" s="9" t="s">
        <v>28</v>
      </c>
      <c r="B24" s="9" t="s">
        <v>20</v>
      </c>
      <c r="C24" s="9">
        <v>1.0</v>
      </c>
      <c r="D24" s="26">
        <f t="shared" si="12"/>
        <v>3</v>
      </c>
      <c r="E24" s="12">
        <f t="shared" si="13"/>
        <v>101</v>
      </c>
      <c r="F24" s="13">
        <f t="shared" si="3"/>
        <v>0.5940594059</v>
      </c>
      <c r="G24" s="1">
        <f t="shared" si="4"/>
        <v>20</v>
      </c>
      <c r="H24" s="14">
        <f t="shared" si="5"/>
        <v>35.64356436</v>
      </c>
    </row>
    <row r="25" ht="15.75" customHeight="1">
      <c r="A25" s="9" t="s">
        <v>28</v>
      </c>
      <c r="B25" s="9" t="s">
        <v>21</v>
      </c>
      <c r="C25" s="9">
        <v>1.0</v>
      </c>
      <c r="D25" s="26">
        <f t="shared" si="12"/>
        <v>3</v>
      </c>
      <c r="E25" s="12">
        <f t="shared" si="13"/>
        <v>101</v>
      </c>
      <c r="F25" s="13">
        <f t="shared" si="3"/>
        <v>0.5940594059</v>
      </c>
      <c r="G25" s="1">
        <f t="shared" si="4"/>
        <v>20</v>
      </c>
      <c r="H25" s="14">
        <f t="shared" si="5"/>
        <v>35.64356436</v>
      </c>
    </row>
    <row r="26" ht="15.75" customHeight="1">
      <c r="A26" s="9" t="s">
        <v>28</v>
      </c>
      <c r="B26" s="1" t="s">
        <v>24</v>
      </c>
      <c r="C26" s="30">
        <v>1.0</v>
      </c>
      <c r="D26" s="26">
        <f t="shared" si="12"/>
        <v>3</v>
      </c>
      <c r="E26" s="12">
        <f t="shared" si="13"/>
        <v>101</v>
      </c>
      <c r="F26" s="13">
        <f t="shared" si="3"/>
        <v>0.5940594059</v>
      </c>
      <c r="G26" s="1">
        <f t="shared" si="4"/>
        <v>20</v>
      </c>
      <c r="H26" s="14">
        <f t="shared" si="5"/>
        <v>35.64356436</v>
      </c>
    </row>
    <row r="27" ht="15.75" customHeight="1">
      <c r="A27" s="9" t="s">
        <v>28</v>
      </c>
      <c r="B27" s="9" t="s">
        <v>27</v>
      </c>
      <c r="C27" s="9">
        <v>1.0</v>
      </c>
      <c r="D27" s="26">
        <f t="shared" si="12"/>
        <v>3</v>
      </c>
      <c r="E27" s="12">
        <f t="shared" si="13"/>
        <v>101</v>
      </c>
      <c r="F27" s="13">
        <f t="shared" si="3"/>
        <v>0.5940594059</v>
      </c>
      <c r="G27" s="1">
        <f t="shared" si="4"/>
        <v>20</v>
      </c>
      <c r="H27" s="14">
        <f t="shared" si="5"/>
        <v>35.64356436</v>
      </c>
    </row>
    <row r="28" ht="15.75" customHeight="1">
      <c r="A28" s="9" t="s">
        <v>28</v>
      </c>
      <c r="B28" s="9" t="s">
        <v>22</v>
      </c>
      <c r="C28" s="36">
        <v>1.0</v>
      </c>
      <c r="D28" s="26">
        <f t="shared" si="12"/>
        <v>3</v>
      </c>
      <c r="E28" s="12">
        <f t="shared" si="13"/>
        <v>101</v>
      </c>
      <c r="F28" s="13">
        <f t="shared" si="3"/>
        <v>0.5940594059</v>
      </c>
      <c r="G28" s="1">
        <f t="shared" si="4"/>
        <v>20</v>
      </c>
      <c r="H28" s="14">
        <f t="shared" si="5"/>
        <v>35.64356436</v>
      </c>
    </row>
    <row r="29" ht="15.75" customHeight="1">
      <c r="A29" s="9" t="s">
        <v>28</v>
      </c>
      <c r="B29" s="9" t="s">
        <v>35</v>
      </c>
      <c r="C29" s="39">
        <v>1.0</v>
      </c>
      <c r="D29" s="26">
        <f t="shared" si="12"/>
        <v>3</v>
      </c>
      <c r="E29" s="12">
        <f t="shared" si="13"/>
        <v>101</v>
      </c>
      <c r="F29" s="13">
        <f t="shared" si="3"/>
        <v>0.5940594059</v>
      </c>
      <c r="G29" s="1">
        <f t="shared" si="4"/>
        <v>20</v>
      </c>
      <c r="H29" s="14">
        <f t="shared" si="5"/>
        <v>35.64356436</v>
      </c>
    </row>
    <row r="30" ht="15.75" customHeight="1">
      <c r="A30" s="9" t="s">
        <v>28</v>
      </c>
      <c r="B30" s="9" t="s">
        <v>25</v>
      </c>
      <c r="C30" s="36">
        <v>0.0</v>
      </c>
      <c r="D30" s="26">
        <f t="shared" si="12"/>
        <v>3</v>
      </c>
      <c r="E30" s="12">
        <f t="shared" si="13"/>
        <v>101</v>
      </c>
      <c r="F30" s="13">
        <f t="shared" si="3"/>
        <v>0</v>
      </c>
      <c r="G30" s="1">
        <f t="shared" si="4"/>
        <v>20</v>
      </c>
      <c r="H30" s="14">
        <f t="shared" si="5"/>
        <v>0</v>
      </c>
    </row>
    <row r="31" ht="15.75" customHeight="1">
      <c r="A31" s="9" t="s">
        <v>29</v>
      </c>
      <c r="B31" s="9" t="s">
        <v>20</v>
      </c>
      <c r="C31" s="36">
        <v>1.0</v>
      </c>
      <c r="D31" s="8">
        <f t="shared" si="12"/>
        <v>1</v>
      </c>
      <c r="E31" s="12">
        <f t="shared" si="13"/>
        <v>56</v>
      </c>
      <c r="F31" s="13">
        <f t="shared" si="3"/>
        <v>1.071428571</v>
      </c>
      <c r="G31" s="1">
        <f t="shared" si="4"/>
        <v>20</v>
      </c>
      <c r="H31" s="14">
        <f t="shared" si="5"/>
        <v>21.42857143</v>
      </c>
    </row>
    <row r="32" ht="15.75" customHeight="1">
      <c r="A32" s="9" t="s">
        <v>29</v>
      </c>
      <c r="B32" s="9" t="s">
        <v>21</v>
      </c>
      <c r="C32" s="36">
        <v>1.0</v>
      </c>
      <c r="D32" s="26">
        <f t="shared" si="12"/>
        <v>1</v>
      </c>
      <c r="E32" s="12">
        <f t="shared" si="13"/>
        <v>56</v>
      </c>
      <c r="F32" s="13">
        <f t="shared" si="3"/>
        <v>1.071428571</v>
      </c>
      <c r="G32" s="1">
        <f t="shared" si="4"/>
        <v>20</v>
      </c>
      <c r="H32" s="14">
        <f t="shared" si="5"/>
        <v>21.42857143</v>
      </c>
    </row>
    <row r="33" ht="15.75" customHeight="1">
      <c r="A33" s="9" t="s">
        <v>29</v>
      </c>
      <c r="B33" s="9" t="s">
        <v>35</v>
      </c>
      <c r="C33" s="36">
        <v>1.0</v>
      </c>
      <c r="D33" s="26">
        <f t="shared" si="12"/>
        <v>1</v>
      </c>
      <c r="E33" s="12">
        <f t="shared" si="13"/>
        <v>56</v>
      </c>
      <c r="F33" s="13">
        <f t="shared" si="3"/>
        <v>1.071428571</v>
      </c>
      <c r="G33" s="1">
        <f t="shared" si="4"/>
        <v>20</v>
      </c>
      <c r="H33" s="14">
        <f t="shared" si="5"/>
        <v>21.42857143</v>
      </c>
    </row>
    <row r="34" ht="15.75" customHeight="1">
      <c r="A34" s="9" t="s">
        <v>29</v>
      </c>
      <c r="B34" s="9" t="s">
        <v>25</v>
      </c>
      <c r="C34" s="36">
        <v>1.0</v>
      </c>
      <c r="D34" s="35">
        <f t="shared" si="12"/>
        <v>1</v>
      </c>
      <c r="E34" s="12">
        <f t="shared" si="13"/>
        <v>56</v>
      </c>
      <c r="F34" s="13">
        <f t="shared" si="3"/>
        <v>1.071428571</v>
      </c>
      <c r="G34" s="1">
        <f t="shared" si="4"/>
        <v>20</v>
      </c>
      <c r="H34" s="14">
        <f t="shared" si="5"/>
        <v>21.42857143</v>
      </c>
    </row>
    <row r="35" ht="15.75" customHeight="1">
      <c r="L35" s="40"/>
    </row>
    <row r="36" ht="15.75" customHeight="1">
      <c r="L36" s="40"/>
    </row>
    <row r="37" ht="15.75" customHeight="1">
      <c r="A37" s="41" t="s">
        <v>37</v>
      </c>
      <c r="B37" s="42"/>
      <c r="C37" s="43" t="s">
        <v>38</v>
      </c>
      <c r="D37" s="44"/>
      <c r="L37" s="40"/>
    </row>
    <row r="38" ht="15.75" customHeight="1">
      <c r="A38" s="45" t="s">
        <v>39</v>
      </c>
      <c r="B38" s="46" t="s">
        <v>40</v>
      </c>
      <c r="C38" s="47" t="s">
        <v>41</v>
      </c>
      <c r="D38" s="47" t="s">
        <v>42</v>
      </c>
      <c r="E38" s="48"/>
      <c r="F38" s="49" t="s">
        <v>43</v>
      </c>
      <c r="G38" s="47" t="s">
        <v>44</v>
      </c>
      <c r="H38" s="47" t="s">
        <v>45</v>
      </c>
      <c r="I38" s="47" t="s">
        <v>46</v>
      </c>
      <c r="L38" s="40"/>
    </row>
    <row r="39" ht="15.75" customHeight="1">
      <c r="A39" s="45" t="s">
        <v>20</v>
      </c>
      <c r="B39" s="50">
        <v>520.0</v>
      </c>
      <c r="C39" s="19">
        <f t="shared" ref="C39:C50" si="15">GETPIVOTDATA("Итого",$I$1,"transaction rq",A39)*3</f>
        <v>537.707253</v>
      </c>
      <c r="D39" s="22">
        <f t="shared" ref="D39:D51" si="16">1-B39/C39</f>
        <v>0.03293102881</v>
      </c>
      <c r="E39" s="51"/>
      <c r="F39" s="52" t="str">
        <f>VLOOKUP(A39,'Соответствие'!A:B,2,FALSE)</f>
        <v>go_to_web_tours</v>
      </c>
      <c r="G39" s="53">
        <f t="shared" ref="G39:G50" si="17">C39/3</f>
        <v>179.235751</v>
      </c>
      <c r="H39" s="9">
        <f>VLOOKUP(F39,SummaryReport!A:J,8,FALSE)</f>
        <v>177</v>
      </c>
      <c r="I39" s="54">
        <f t="shared" ref="I39:I51" si="18">1-G39/H39</f>
        <v>-0.01263136166</v>
      </c>
      <c r="L39" s="40"/>
    </row>
    <row r="40" ht="15.75" customHeight="1">
      <c r="A40" s="55" t="s">
        <v>21</v>
      </c>
      <c r="B40" s="50">
        <v>422.0</v>
      </c>
      <c r="C40" s="19">
        <f t="shared" si="15"/>
        <v>440.4099557</v>
      </c>
      <c r="D40" s="22">
        <f t="shared" si="16"/>
        <v>0.04180186098</v>
      </c>
      <c r="E40" s="51"/>
      <c r="F40" s="52" t="str">
        <f>VLOOKUP(A40,'Соответствие'!A:B,2,FALSE)</f>
        <v>login</v>
      </c>
      <c r="G40" s="53">
        <f t="shared" si="17"/>
        <v>146.8033186</v>
      </c>
      <c r="H40" s="9">
        <f>VLOOKUP(F40,SummaryReport!A:J,8,FALSE)</f>
        <v>146</v>
      </c>
      <c r="I40" s="54">
        <f t="shared" si="18"/>
        <v>-0.00550218206</v>
      </c>
    </row>
    <row r="41" ht="15.75" customHeight="1">
      <c r="A41" s="56" t="s">
        <v>24</v>
      </c>
      <c r="B41" s="50">
        <v>305.0</v>
      </c>
      <c r="C41" s="19">
        <f t="shared" si="15"/>
        <v>301.1242415</v>
      </c>
      <c r="D41" s="22">
        <f t="shared" si="16"/>
        <v>-0.01287096158</v>
      </c>
      <c r="E41" s="51"/>
      <c r="F41" s="52" t="str">
        <f>VLOOKUP(A41,'Соответствие'!A:B,2,FALSE)</f>
        <v>go_to_flights</v>
      </c>
      <c r="G41" s="53">
        <f t="shared" si="17"/>
        <v>100.3747472</v>
      </c>
      <c r="H41" s="9">
        <f>VLOOKUP(F41,SummaryReport!A:J,8,FALSE)</f>
        <v>100</v>
      </c>
      <c r="I41" s="54">
        <f t="shared" si="18"/>
        <v>-0.003747471521</v>
      </c>
    </row>
    <row r="42" ht="15.75" customHeight="1">
      <c r="A42" s="55" t="s">
        <v>27</v>
      </c>
      <c r="B42" s="50">
        <v>282.0</v>
      </c>
      <c r="C42" s="19">
        <f t="shared" si="15"/>
        <v>281.1242415</v>
      </c>
      <c r="D42" s="22">
        <f t="shared" si="16"/>
        <v>-0.003115201091</v>
      </c>
      <c r="E42" s="51"/>
      <c r="F42" s="52" t="str">
        <f>VLOOKUP(A42,'Соответствие'!A:B,2,FALSE)</f>
        <v>find_flight</v>
      </c>
      <c r="G42" s="53">
        <f t="shared" si="17"/>
        <v>93.70808049</v>
      </c>
      <c r="H42" s="9">
        <f>VLOOKUP(F42,SummaryReport!A:J,8,FALSE)</f>
        <v>93</v>
      </c>
      <c r="I42" s="54">
        <f t="shared" si="18"/>
        <v>-0.007613768661</v>
      </c>
    </row>
    <row r="43" ht="15.75" customHeight="1">
      <c r="A43" s="55" t="s">
        <v>22</v>
      </c>
      <c r="B43" s="50">
        <v>270.0</v>
      </c>
      <c r="C43" s="19">
        <f t="shared" si="15"/>
        <v>281.1242415</v>
      </c>
      <c r="D43" s="22">
        <f t="shared" si="16"/>
        <v>0.03957055215</v>
      </c>
      <c r="E43" s="51"/>
      <c r="F43" s="52" t="str">
        <f>VLOOKUP(A43,'Соответствие'!A:B,2,FALSE)</f>
        <v>choosing a flight</v>
      </c>
      <c r="G43" s="53">
        <f t="shared" si="17"/>
        <v>93.70808049</v>
      </c>
      <c r="H43" s="9">
        <f>VLOOKUP(F43,SummaryReport!A:J,8,FALSE)</f>
        <v>93</v>
      </c>
      <c r="I43" s="54">
        <f t="shared" si="18"/>
        <v>-0.007613768661</v>
      </c>
    </row>
    <row r="44" ht="15.75" customHeight="1">
      <c r="A44" s="55" t="s">
        <v>30</v>
      </c>
      <c r="B44" s="50">
        <v>175.0</v>
      </c>
      <c r="C44" s="19">
        <f t="shared" si="15"/>
        <v>174.1935484</v>
      </c>
      <c r="D44" s="22">
        <f t="shared" si="16"/>
        <v>-0.00462962963</v>
      </c>
      <c r="E44" s="51"/>
      <c r="F44" s="52" t="str">
        <f>VLOOKUP(A44,'Соответствие'!A:B,2,FALSE)</f>
        <v>booking</v>
      </c>
      <c r="G44" s="53">
        <f t="shared" si="17"/>
        <v>58.06451613</v>
      </c>
      <c r="H44" s="9">
        <f>VLOOKUP(F44,SummaryReport!A:J,8,FALSE)</f>
        <v>58</v>
      </c>
      <c r="I44" s="54">
        <f t="shared" si="18"/>
        <v>-0.001112347052</v>
      </c>
    </row>
    <row r="45" ht="15.75" customHeight="1">
      <c r="A45" s="55" t="s">
        <v>35</v>
      </c>
      <c r="B45" s="50">
        <v>280.0</v>
      </c>
      <c r="C45" s="19">
        <f t="shared" si="15"/>
        <v>266.2164074</v>
      </c>
      <c r="D45" s="22">
        <f t="shared" si="16"/>
        <v>-0.05177589459</v>
      </c>
      <c r="E45" s="13"/>
      <c r="F45" s="52" t="str">
        <f>VLOOKUP(A45,'Соответствие'!A:B,2,FALSE)</f>
        <v>go_to_itinerary</v>
      </c>
      <c r="G45" s="53">
        <f t="shared" si="17"/>
        <v>88.73880245</v>
      </c>
      <c r="H45" s="9">
        <f>VLOOKUP(F45,SummaryReport!A:J,8,FALSE)</f>
        <v>89</v>
      </c>
      <c r="I45" s="54">
        <f t="shared" si="18"/>
        <v>0.002934803914</v>
      </c>
    </row>
    <row r="46" ht="15.75" customHeight="1">
      <c r="A46" s="55" t="s">
        <v>33</v>
      </c>
      <c r="B46" s="50">
        <v>73.0</v>
      </c>
      <c r="C46" s="19">
        <f t="shared" si="15"/>
        <v>75</v>
      </c>
      <c r="D46" s="22">
        <f t="shared" si="16"/>
        <v>0.02666666667</v>
      </c>
      <c r="E46" s="51"/>
      <c r="F46" s="52" t="str">
        <f>VLOOKUP(A46,'Соответствие'!A:B,2,FALSE)</f>
        <v>delete_reservation</v>
      </c>
      <c r="G46" s="53">
        <f t="shared" si="17"/>
        <v>25</v>
      </c>
      <c r="H46" s="9">
        <f>VLOOKUP(F46,SummaryReport!A:J,8,FALSE)</f>
        <v>25</v>
      </c>
      <c r="I46" s="54">
        <f t="shared" si="18"/>
        <v>0</v>
      </c>
    </row>
    <row r="47" ht="15.75" customHeight="1">
      <c r="A47" s="55" t="s">
        <v>25</v>
      </c>
      <c r="B47" s="50">
        <v>326.0</v>
      </c>
      <c r="C47" s="19">
        <f t="shared" si="15"/>
        <v>333.4792627</v>
      </c>
      <c r="D47" s="22">
        <f t="shared" si="16"/>
        <v>0.02242796932</v>
      </c>
      <c r="E47" s="51"/>
      <c r="F47" s="52" t="str">
        <f>VLOOKUP(A47,'Соответствие'!A:B,2,FALSE)</f>
        <v>logout</v>
      </c>
      <c r="G47" s="53">
        <f t="shared" si="17"/>
        <v>111.1597542</v>
      </c>
      <c r="H47" s="9">
        <f>VLOOKUP(F47,SummaryReport!A:J,8,FALSE)</f>
        <v>112</v>
      </c>
      <c r="I47" s="54">
        <f t="shared" si="18"/>
        <v>0.007502194426</v>
      </c>
    </row>
    <row r="48" ht="15.75" customHeight="1">
      <c r="A48" s="55" t="s">
        <v>36</v>
      </c>
      <c r="B48" s="50">
        <v>97.0</v>
      </c>
      <c r="C48" s="19">
        <f t="shared" si="15"/>
        <v>97.2972973</v>
      </c>
      <c r="D48" s="22">
        <f t="shared" si="16"/>
        <v>0.003055555556</v>
      </c>
      <c r="E48" s="51"/>
      <c r="F48" s="52" t="str">
        <f>VLOOKUP(A48,'Соответствие'!A:B,2,FALSE)</f>
        <v>go_to_registration</v>
      </c>
      <c r="G48" s="53">
        <f t="shared" si="17"/>
        <v>32.43243243</v>
      </c>
      <c r="H48" s="9">
        <f>VLOOKUP(F48,SummaryReport!A:J,8,FALSE)</f>
        <v>33</v>
      </c>
      <c r="I48" s="54">
        <f t="shared" si="18"/>
        <v>0.0171990172</v>
      </c>
    </row>
    <row r="49" ht="15.75" customHeight="1">
      <c r="A49" s="55" t="s">
        <v>31</v>
      </c>
      <c r="B49" s="50">
        <v>97.0</v>
      </c>
      <c r="C49" s="19">
        <f t="shared" si="15"/>
        <v>97.2972973</v>
      </c>
      <c r="D49" s="22">
        <f t="shared" si="16"/>
        <v>0.003055555556</v>
      </c>
      <c r="E49" s="51"/>
      <c r="F49" s="52" t="str">
        <f>VLOOKUP(A49,'Соответствие'!A:B,2,FALSE)</f>
        <v>user_data_entry</v>
      </c>
      <c r="G49" s="53">
        <f t="shared" si="17"/>
        <v>32.43243243</v>
      </c>
      <c r="H49" s="9">
        <f>VLOOKUP(F49,SummaryReport!A:J,8,FALSE)</f>
        <v>33</v>
      </c>
      <c r="I49" s="54">
        <f t="shared" si="18"/>
        <v>0.0171990172</v>
      </c>
    </row>
    <row r="50" ht="15.75" customHeight="1">
      <c r="A50" s="55" t="s">
        <v>34</v>
      </c>
      <c r="B50" s="50">
        <v>97.0</v>
      </c>
      <c r="C50" s="19">
        <f t="shared" si="15"/>
        <v>97.2972973</v>
      </c>
      <c r="D50" s="22">
        <f t="shared" si="16"/>
        <v>0.003055555556</v>
      </c>
      <c r="E50" s="51"/>
      <c r="F50" s="52" t="str">
        <f>VLOOKUP(A50,'Соответствие'!A:B,2,FALSE)</f>
        <v>click_continue</v>
      </c>
      <c r="G50" s="53">
        <f t="shared" si="17"/>
        <v>32.43243243</v>
      </c>
      <c r="H50" s="9">
        <f>VLOOKUP(F50,SummaryReport!A:J,8,FALSE)</f>
        <v>33</v>
      </c>
      <c r="I50" s="54">
        <f t="shared" si="18"/>
        <v>0.0171990172</v>
      </c>
    </row>
    <row r="51" ht="15.75" customHeight="1">
      <c r="A51" s="57" t="s">
        <v>7</v>
      </c>
      <c r="B51" s="58">
        <f t="shared" ref="B51:C51" si="19">SUM(B39:B50)</f>
        <v>2944</v>
      </c>
      <c r="C51" s="59">
        <f t="shared" si="19"/>
        <v>2982.271043</v>
      </c>
      <c r="D51" s="22">
        <f t="shared" si="16"/>
        <v>0.01283285218</v>
      </c>
      <c r="G51" s="12">
        <f t="shared" ref="G51:H51" si="20">SUM(G39:G50)</f>
        <v>994.0903478</v>
      </c>
      <c r="H51" s="1">
        <f t="shared" si="20"/>
        <v>992</v>
      </c>
      <c r="I51" s="54">
        <f t="shared" si="18"/>
        <v>-0.002107205463</v>
      </c>
    </row>
    <row r="52" ht="15.75" customHeight="1">
      <c r="I52" s="60"/>
    </row>
    <row r="53" ht="15.75" customHeight="1">
      <c r="A53" s="3"/>
      <c r="B53" s="4"/>
      <c r="C53" s="61" t="s">
        <v>47</v>
      </c>
      <c r="D53" s="61"/>
      <c r="E53" s="61"/>
      <c r="F53" s="61"/>
      <c r="G53" s="61"/>
      <c r="H53" s="61"/>
      <c r="I53" s="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A59" s="62"/>
      <c r="B59" s="63"/>
      <c r="C59" s="63"/>
      <c r="D59" s="63"/>
    </row>
    <row r="60" ht="15.75" customHeight="1">
      <c r="A60" s="63"/>
      <c r="B60" s="64"/>
      <c r="C60" s="65"/>
      <c r="D60" s="66"/>
    </row>
    <row r="61" ht="15.75" customHeight="1">
      <c r="A61" s="67"/>
      <c r="B61" s="64"/>
      <c r="C61" s="65"/>
      <c r="D61" s="66"/>
    </row>
    <row r="62" ht="15.75" customHeight="1">
      <c r="A62" s="67"/>
      <c r="B62" s="64"/>
      <c r="C62" s="65"/>
      <c r="D62" s="66"/>
    </row>
    <row r="63" ht="15.75" customHeight="1">
      <c r="A63" s="67"/>
      <c r="B63" s="64"/>
      <c r="C63" s="65"/>
      <c r="D63" s="66"/>
    </row>
    <row r="64" ht="15.75" customHeight="1">
      <c r="A64" s="67"/>
      <c r="B64" s="64"/>
      <c r="C64" s="65"/>
      <c r="D64" s="66"/>
    </row>
    <row r="65" ht="15.75" customHeight="1">
      <c r="A65" s="67"/>
      <c r="B65" s="64"/>
      <c r="C65" s="65"/>
      <c r="D65" s="66"/>
    </row>
    <row r="66" ht="15.75" customHeight="1">
      <c r="A66" s="67"/>
      <c r="B66" s="64"/>
      <c r="C66" s="65"/>
      <c r="D66" s="66"/>
    </row>
    <row r="67" ht="15.75" customHeight="1">
      <c r="A67" s="67"/>
      <c r="B67" s="64"/>
      <c r="C67" s="65"/>
      <c r="D67" s="66"/>
    </row>
    <row r="68" ht="15.75" customHeight="1">
      <c r="A68" s="67"/>
      <c r="B68" s="64"/>
      <c r="C68" s="65"/>
      <c r="D68" s="66"/>
    </row>
    <row r="69" ht="15.75" customHeight="1">
      <c r="A69" s="67"/>
      <c r="B69" s="64"/>
      <c r="C69" s="65"/>
      <c r="D69" s="66"/>
    </row>
    <row r="70" ht="15.75" customHeight="1">
      <c r="A70" s="67"/>
      <c r="B70" s="64"/>
      <c r="C70" s="65"/>
      <c r="D70" s="66"/>
    </row>
    <row r="71" ht="15.75" customHeight="1">
      <c r="A71" s="67"/>
      <c r="B71" s="64"/>
      <c r="C71" s="65"/>
      <c r="D71" s="66"/>
    </row>
    <row r="72" ht="15.75" customHeight="1">
      <c r="A72" s="68"/>
      <c r="B72" s="69"/>
      <c r="C72" s="69"/>
      <c r="D72" s="68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37:B37"/>
    <mergeCell ref="C37:D37"/>
  </mergeCells>
  <printOptions/>
  <pageMargins bottom="0.75" footer="0.0" header="0.0" left="0.7" right="0.7" top="0.75"/>
  <pageSetup paperSize="9"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86"/>
    <col customWidth="1" min="2" max="2" width="31.43"/>
    <col customWidth="1" min="3" max="26" width="8.86"/>
  </cols>
  <sheetData>
    <row r="1">
      <c r="A1" s="70" t="s">
        <v>48</v>
      </c>
      <c r="B1" s="70" t="s">
        <v>49</v>
      </c>
    </row>
    <row r="2">
      <c r="A2" s="52" t="str">
        <f>'Автоматизированный расчет'!A39</f>
        <v>Главная Welcome страница</v>
      </c>
      <c r="B2" s="71" t="s">
        <v>50</v>
      </c>
    </row>
    <row r="3">
      <c r="A3" s="52" t="str">
        <f>'Автоматизированный расчет'!A40</f>
        <v>Вход в систему</v>
      </c>
      <c r="B3" s="52" t="s">
        <v>51</v>
      </c>
    </row>
    <row r="4">
      <c r="A4" s="52" t="str">
        <f>'Автоматизированный расчет'!A41</f>
        <v>Переход на страницу поиска билетов</v>
      </c>
      <c r="B4" s="71" t="s">
        <v>52</v>
      </c>
    </row>
    <row r="5">
      <c r="A5" s="52" t="str">
        <f>'Автоматизированный расчет'!A42</f>
        <v>Заполнение полей для поиска билета </v>
      </c>
      <c r="B5" s="52" t="s">
        <v>53</v>
      </c>
    </row>
    <row r="6">
      <c r="A6" s="52" t="str">
        <f>'Автоматизированный расчет'!A43</f>
        <v>Выбор рейса из найденных </v>
      </c>
      <c r="B6" s="71" t="s">
        <v>54</v>
      </c>
    </row>
    <row r="7">
      <c r="A7" s="52" t="str">
        <f>'Автоматизированный расчет'!A44</f>
        <v>Оплата билета</v>
      </c>
      <c r="B7" s="71" t="s">
        <v>55</v>
      </c>
    </row>
    <row r="8">
      <c r="A8" s="52" t="str">
        <f>'Автоматизированный расчет'!A45</f>
        <v>Просмотр квитанций</v>
      </c>
      <c r="B8" s="71" t="s">
        <v>56</v>
      </c>
    </row>
    <row r="9">
      <c r="A9" s="52" t="str">
        <f>'Автоматизированный расчет'!A46</f>
        <v>Отмена бронирования </v>
      </c>
      <c r="B9" s="71" t="s">
        <v>57</v>
      </c>
    </row>
    <row r="10">
      <c r="A10" s="52" t="str">
        <f>'Автоматизированный расчет'!A47</f>
        <v>Выход из системы</v>
      </c>
      <c r="B10" s="71" t="s">
        <v>58</v>
      </c>
    </row>
    <row r="11">
      <c r="A11" s="52" t="str">
        <f>'Автоматизированный расчет'!A48</f>
        <v>Перход на страницу регистрации</v>
      </c>
      <c r="B11" s="71" t="s">
        <v>59</v>
      </c>
    </row>
    <row r="12">
      <c r="A12" s="52" t="str">
        <f>'Автоматизированный расчет'!A49</f>
        <v>Заполнение полей регистарции</v>
      </c>
      <c r="B12" s="71" t="s">
        <v>60</v>
      </c>
    </row>
    <row r="13">
      <c r="A13" s="52" t="str">
        <f>'Автоматизированный расчет'!A50</f>
        <v>Переход на следуюущий эран после регистарции</v>
      </c>
      <c r="B13" s="71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26.86"/>
    <col customWidth="1" min="3" max="26" width="8.86"/>
  </cols>
  <sheetData>
    <row r="1">
      <c r="A1" s="72" t="s">
        <v>62</v>
      </c>
      <c r="B1" s="73" t="s">
        <v>63</v>
      </c>
      <c r="C1" s="73" t="s">
        <v>64</v>
      </c>
      <c r="D1" s="73" t="s">
        <v>65</v>
      </c>
      <c r="E1" s="73" t="s">
        <v>66</v>
      </c>
      <c r="F1" s="73" t="s">
        <v>67</v>
      </c>
      <c r="G1" s="73" t="s">
        <v>68</v>
      </c>
      <c r="H1" s="73" t="s">
        <v>69</v>
      </c>
      <c r="I1" s="73" t="s">
        <v>70</v>
      </c>
      <c r="J1" s="73" t="s">
        <v>71</v>
      </c>
      <c r="L1" s="72"/>
      <c r="M1" s="73"/>
      <c r="N1" s="73"/>
      <c r="O1" s="72"/>
      <c r="P1" s="73"/>
      <c r="Q1" s="73"/>
      <c r="R1" s="73"/>
      <c r="S1" s="73"/>
      <c r="T1" s="73"/>
      <c r="U1" s="73"/>
      <c r="V1" s="73"/>
      <c r="W1" s="73"/>
    </row>
    <row r="2">
      <c r="A2" s="74" t="s">
        <v>72</v>
      </c>
      <c r="B2" s="75" t="s">
        <v>73</v>
      </c>
      <c r="C2" s="76">
        <v>0.764</v>
      </c>
      <c r="D2" s="76">
        <v>1.27</v>
      </c>
      <c r="E2" s="76">
        <v>1.776</v>
      </c>
      <c r="F2" s="76">
        <v>0.275</v>
      </c>
      <c r="G2" s="76">
        <v>1.607</v>
      </c>
      <c r="H2" s="76">
        <v>181.0</v>
      </c>
      <c r="I2" s="76">
        <v>0.0</v>
      </c>
      <c r="J2" s="76">
        <v>0.0</v>
      </c>
      <c r="L2" s="77"/>
      <c r="M2" s="76"/>
      <c r="N2" s="76"/>
      <c r="O2" s="77"/>
      <c r="P2" s="76"/>
      <c r="Q2" s="76"/>
      <c r="R2" s="76"/>
      <c r="S2" s="76"/>
      <c r="T2" s="76"/>
      <c r="U2" s="76"/>
      <c r="V2" s="76"/>
      <c r="W2" s="76"/>
    </row>
    <row r="3">
      <c r="A3" s="74" t="s">
        <v>74</v>
      </c>
      <c r="B3" s="75" t="s">
        <v>75</v>
      </c>
      <c r="C3" s="76">
        <v>0.101</v>
      </c>
      <c r="D3" s="76">
        <v>0.13</v>
      </c>
      <c r="E3" s="76">
        <v>0.167</v>
      </c>
      <c r="F3" s="76">
        <v>0.012</v>
      </c>
      <c r="G3" s="76">
        <v>0.147</v>
      </c>
      <c r="H3" s="76">
        <v>58.0</v>
      </c>
      <c r="I3" s="76">
        <v>0.0</v>
      </c>
      <c r="J3" s="76">
        <v>0.0</v>
      </c>
      <c r="L3" s="77"/>
      <c r="M3" s="76"/>
      <c r="N3" s="76"/>
      <c r="O3" s="77"/>
      <c r="P3" s="76"/>
      <c r="Q3" s="76"/>
      <c r="R3" s="76"/>
      <c r="S3" s="76"/>
      <c r="T3" s="76"/>
      <c r="U3" s="76"/>
      <c r="V3" s="76"/>
      <c r="W3" s="76"/>
    </row>
    <row r="4">
      <c r="A4" s="74" t="s">
        <v>76</v>
      </c>
      <c r="B4" s="75" t="s">
        <v>75</v>
      </c>
      <c r="C4" s="76">
        <v>0.102</v>
      </c>
      <c r="D4" s="76">
        <v>0.124</v>
      </c>
      <c r="E4" s="76">
        <v>0.553</v>
      </c>
      <c r="F4" s="76">
        <v>0.046</v>
      </c>
      <c r="G4" s="76">
        <v>0.131</v>
      </c>
      <c r="H4" s="76">
        <v>93.0</v>
      </c>
      <c r="I4" s="76">
        <v>0.0</v>
      </c>
      <c r="J4" s="76">
        <v>0.0</v>
      </c>
      <c r="L4" s="77"/>
      <c r="M4" s="76"/>
      <c r="N4" s="76"/>
      <c r="O4" s="77"/>
      <c r="P4" s="76"/>
      <c r="Q4" s="76"/>
      <c r="R4" s="76"/>
      <c r="S4" s="76"/>
      <c r="T4" s="76"/>
      <c r="U4" s="76"/>
      <c r="V4" s="76"/>
      <c r="W4" s="76"/>
    </row>
    <row r="5">
      <c r="A5" s="74" t="s">
        <v>77</v>
      </c>
      <c r="B5" s="75" t="s">
        <v>75</v>
      </c>
      <c r="C5" s="76">
        <v>0.172</v>
      </c>
      <c r="D5" s="76">
        <v>0.195</v>
      </c>
      <c r="E5" s="76">
        <v>0.217</v>
      </c>
      <c r="F5" s="76">
        <v>0.011</v>
      </c>
      <c r="G5" s="76">
        <v>0.206</v>
      </c>
      <c r="H5" s="76">
        <v>33.0</v>
      </c>
      <c r="I5" s="76">
        <v>0.0</v>
      </c>
      <c r="J5" s="76">
        <v>0.0</v>
      </c>
      <c r="L5" s="77"/>
      <c r="M5" s="76"/>
      <c r="N5" s="76"/>
      <c r="O5" s="77"/>
      <c r="P5" s="76"/>
      <c r="Q5" s="76"/>
      <c r="R5" s="76"/>
      <c r="S5" s="76"/>
      <c r="T5" s="76"/>
      <c r="U5" s="76"/>
      <c r="V5" s="76"/>
      <c r="W5" s="76"/>
    </row>
    <row r="6">
      <c r="A6" s="74" t="s">
        <v>78</v>
      </c>
      <c r="B6" s="75" t="s">
        <v>75</v>
      </c>
      <c r="C6" s="76">
        <v>0.113</v>
      </c>
      <c r="D6" s="76">
        <v>0.15</v>
      </c>
      <c r="E6" s="76">
        <v>0.195</v>
      </c>
      <c r="F6" s="76">
        <v>0.02</v>
      </c>
      <c r="G6" s="76">
        <v>0.178</v>
      </c>
      <c r="H6" s="76">
        <v>25.0</v>
      </c>
      <c r="I6" s="76">
        <v>0.0</v>
      </c>
      <c r="J6" s="76">
        <v>0.0</v>
      </c>
      <c r="L6" s="77"/>
      <c r="M6" s="76"/>
      <c r="N6" s="76"/>
      <c r="O6" s="77"/>
      <c r="P6" s="76"/>
      <c r="Q6" s="76"/>
      <c r="R6" s="76"/>
      <c r="S6" s="76"/>
      <c r="T6" s="76"/>
      <c r="U6" s="76"/>
      <c r="V6" s="76"/>
      <c r="W6" s="76"/>
    </row>
    <row r="7">
      <c r="A7" s="74" t="s">
        <v>79</v>
      </c>
      <c r="B7" s="75" t="s">
        <v>75</v>
      </c>
      <c r="C7" s="76">
        <v>0.105</v>
      </c>
      <c r="D7" s="76">
        <v>0.121</v>
      </c>
      <c r="E7" s="76">
        <v>0.144</v>
      </c>
      <c r="F7" s="76">
        <v>0.011</v>
      </c>
      <c r="G7" s="76">
        <v>0.134</v>
      </c>
      <c r="H7" s="76">
        <v>93.0</v>
      </c>
      <c r="I7" s="76">
        <v>0.0</v>
      </c>
      <c r="J7" s="76">
        <v>0.0</v>
      </c>
      <c r="L7" s="77"/>
      <c r="M7" s="76"/>
      <c r="N7" s="76"/>
      <c r="O7" s="77"/>
      <c r="P7" s="76"/>
      <c r="Q7" s="76"/>
      <c r="R7" s="76"/>
      <c r="S7" s="76"/>
      <c r="T7" s="76"/>
      <c r="U7" s="76"/>
      <c r="V7" s="76"/>
      <c r="W7" s="76"/>
    </row>
    <row r="8">
      <c r="A8" s="74" t="s">
        <v>80</v>
      </c>
      <c r="B8" s="75" t="s">
        <v>75</v>
      </c>
      <c r="C8" s="76">
        <v>0.187</v>
      </c>
      <c r="D8" s="76">
        <v>0.324</v>
      </c>
      <c r="E8" s="76">
        <v>0.462</v>
      </c>
      <c r="F8" s="76">
        <v>0.099</v>
      </c>
      <c r="G8" s="76">
        <v>0.423</v>
      </c>
      <c r="H8" s="76">
        <v>100.0</v>
      </c>
      <c r="I8" s="76">
        <v>0.0</v>
      </c>
      <c r="J8" s="76">
        <v>0.0</v>
      </c>
      <c r="L8" s="77"/>
      <c r="M8" s="76"/>
      <c r="N8" s="76"/>
      <c r="O8" s="77"/>
      <c r="P8" s="76"/>
      <c r="Q8" s="76"/>
      <c r="R8" s="76"/>
      <c r="S8" s="76"/>
      <c r="T8" s="76"/>
      <c r="U8" s="76"/>
      <c r="V8" s="76"/>
      <c r="W8" s="76"/>
    </row>
    <row r="9">
      <c r="A9" s="74" t="s">
        <v>81</v>
      </c>
      <c r="B9" s="75" t="s">
        <v>75</v>
      </c>
      <c r="C9" s="76">
        <v>0.202</v>
      </c>
      <c r="D9" s="76">
        <v>0.231</v>
      </c>
      <c r="E9" s="76">
        <v>0.267</v>
      </c>
      <c r="F9" s="76">
        <v>0.014</v>
      </c>
      <c r="G9" s="76">
        <v>0.25</v>
      </c>
      <c r="H9" s="76">
        <v>89.0</v>
      </c>
      <c r="I9" s="76">
        <v>0.0</v>
      </c>
      <c r="J9" s="76">
        <v>0.0</v>
      </c>
      <c r="L9" s="77"/>
      <c r="M9" s="76"/>
      <c r="N9" s="76"/>
      <c r="O9" s="77"/>
      <c r="P9" s="76"/>
      <c r="Q9" s="76"/>
      <c r="R9" s="76"/>
      <c r="S9" s="76"/>
      <c r="T9" s="76"/>
      <c r="U9" s="76"/>
      <c r="V9" s="76"/>
      <c r="W9" s="76"/>
    </row>
    <row r="10">
      <c r="A10" s="74" t="s">
        <v>82</v>
      </c>
      <c r="B10" s="75" t="s">
        <v>75</v>
      </c>
      <c r="C10" s="76">
        <v>0.108</v>
      </c>
      <c r="D10" s="76">
        <v>0.129</v>
      </c>
      <c r="E10" s="76">
        <v>0.168</v>
      </c>
      <c r="F10" s="76">
        <v>0.012</v>
      </c>
      <c r="G10" s="76">
        <v>0.138</v>
      </c>
      <c r="H10" s="76">
        <v>33.0</v>
      </c>
      <c r="I10" s="76">
        <v>0.0</v>
      </c>
      <c r="J10" s="76">
        <v>0.0</v>
      </c>
      <c r="L10" s="77"/>
      <c r="M10" s="76"/>
      <c r="N10" s="76"/>
      <c r="O10" s="77"/>
      <c r="P10" s="76"/>
      <c r="Q10" s="76"/>
      <c r="R10" s="76"/>
      <c r="S10" s="76"/>
      <c r="T10" s="76"/>
      <c r="U10" s="76"/>
      <c r="V10" s="76"/>
      <c r="W10" s="76"/>
    </row>
    <row r="11">
      <c r="A11" s="74" t="s">
        <v>83</v>
      </c>
      <c r="B11" s="75" t="s">
        <v>75</v>
      </c>
      <c r="C11" s="76">
        <v>0.374</v>
      </c>
      <c r="D11" s="76">
        <v>0.423</v>
      </c>
      <c r="E11" s="76">
        <v>0.695</v>
      </c>
      <c r="F11" s="76">
        <v>0.028</v>
      </c>
      <c r="G11" s="76">
        <v>0.445</v>
      </c>
      <c r="H11" s="76">
        <v>177.0</v>
      </c>
      <c r="I11" s="76">
        <v>0.0</v>
      </c>
      <c r="J11" s="76">
        <v>0.0</v>
      </c>
      <c r="L11" s="77"/>
      <c r="M11" s="76"/>
      <c r="N11" s="76"/>
      <c r="O11" s="77"/>
      <c r="P11" s="76"/>
      <c r="Q11" s="76"/>
      <c r="R11" s="76"/>
      <c r="S11" s="76"/>
      <c r="T11" s="76"/>
      <c r="U11" s="76"/>
      <c r="V11" s="76"/>
      <c r="W11" s="76"/>
    </row>
    <row r="12">
      <c r="A12" s="74" t="s">
        <v>84</v>
      </c>
      <c r="B12" s="75" t="s">
        <v>75</v>
      </c>
      <c r="C12" s="76">
        <v>0.174</v>
      </c>
      <c r="D12" s="76">
        <v>0.202</v>
      </c>
      <c r="E12" s="76">
        <v>0.229</v>
      </c>
      <c r="F12" s="76">
        <v>0.013</v>
      </c>
      <c r="G12" s="76">
        <v>0.219</v>
      </c>
      <c r="H12" s="76">
        <v>146.0</v>
      </c>
      <c r="I12" s="76">
        <v>0.0</v>
      </c>
      <c r="J12" s="76">
        <v>0.0</v>
      </c>
      <c r="L12" s="77"/>
      <c r="M12" s="76"/>
      <c r="N12" s="76"/>
      <c r="O12" s="77"/>
      <c r="P12" s="76"/>
      <c r="Q12" s="76"/>
      <c r="R12" s="76"/>
      <c r="S12" s="76"/>
      <c r="T12" s="76"/>
      <c r="U12" s="76"/>
      <c r="V12" s="76"/>
      <c r="W12" s="76"/>
    </row>
    <row r="13">
      <c r="A13" s="74" t="s">
        <v>85</v>
      </c>
      <c r="B13" s="75" t="s">
        <v>75</v>
      </c>
      <c r="C13" s="76">
        <v>0.16</v>
      </c>
      <c r="D13" s="76">
        <v>0.184</v>
      </c>
      <c r="E13" s="76">
        <v>0.221</v>
      </c>
      <c r="F13" s="76">
        <v>0.012</v>
      </c>
      <c r="G13" s="76">
        <v>0.198</v>
      </c>
      <c r="H13" s="76">
        <v>112.0</v>
      </c>
      <c r="I13" s="76">
        <v>0.0</v>
      </c>
      <c r="J13" s="76">
        <v>0.0</v>
      </c>
      <c r="L13" s="77"/>
      <c r="M13" s="76"/>
      <c r="N13" s="76"/>
      <c r="O13" s="77"/>
      <c r="P13" s="76"/>
      <c r="Q13" s="76"/>
      <c r="R13" s="76"/>
      <c r="S13" s="76"/>
      <c r="T13" s="76"/>
      <c r="U13" s="76"/>
      <c r="V13" s="76"/>
      <c r="W13" s="76"/>
    </row>
    <row r="14">
      <c r="A14" s="74" t="s">
        <v>86</v>
      </c>
      <c r="B14" s="75" t="s">
        <v>75</v>
      </c>
      <c r="C14" s="76">
        <v>1.171</v>
      </c>
      <c r="D14" s="76">
        <v>1.23</v>
      </c>
      <c r="E14" s="76">
        <v>1.279</v>
      </c>
      <c r="F14" s="76">
        <v>0.044</v>
      </c>
      <c r="G14" s="76">
        <v>1.279</v>
      </c>
      <c r="H14" s="76">
        <v>7.0</v>
      </c>
      <c r="I14" s="76">
        <v>0.0</v>
      </c>
      <c r="J14" s="76">
        <v>0.0</v>
      </c>
      <c r="L14" s="77"/>
      <c r="M14" s="76"/>
      <c r="N14" s="76"/>
      <c r="O14" s="77"/>
      <c r="P14" s="76"/>
      <c r="Q14" s="76"/>
      <c r="R14" s="76"/>
      <c r="S14" s="76"/>
      <c r="T14" s="76"/>
      <c r="U14" s="76"/>
      <c r="V14" s="76"/>
      <c r="W14" s="76"/>
    </row>
    <row r="15">
      <c r="A15" s="74" t="s">
        <v>87</v>
      </c>
      <c r="B15" s="75" t="s">
        <v>75</v>
      </c>
      <c r="C15" s="76">
        <v>1.202</v>
      </c>
      <c r="D15" s="76">
        <v>1.335</v>
      </c>
      <c r="E15" s="76">
        <v>1.775</v>
      </c>
      <c r="F15" s="76">
        <v>0.085</v>
      </c>
      <c r="G15" s="76">
        <v>1.37</v>
      </c>
      <c r="H15" s="76">
        <v>35.0</v>
      </c>
      <c r="I15" s="76">
        <v>0.0</v>
      </c>
      <c r="J15" s="76">
        <v>0.0</v>
      </c>
      <c r="L15" s="77"/>
      <c r="M15" s="76"/>
      <c r="N15" s="76"/>
      <c r="O15" s="77"/>
      <c r="P15" s="76"/>
      <c r="Q15" s="76"/>
      <c r="R15" s="76"/>
      <c r="S15" s="76"/>
      <c r="T15" s="76"/>
      <c r="U15" s="76"/>
      <c r="V15" s="76"/>
      <c r="W15" s="76"/>
    </row>
    <row r="16">
      <c r="A16" s="74" t="s">
        <v>88</v>
      </c>
      <c r="B16" s="75" t="s">
        <v>75</v>
      </c>
      <c r="C16" s="76">
        <v>1.522</v>
      </c>
      <c r="D16" s="76">
        <v>1.588</v>
      </c>
      <c r="E16" s="76">
        <v>1.66</v>
      </c>
      <c r="F16" s="76">
        <v>0.033</v>
      </c>
      <c r="G16" s="76">
        <v>1.641</v>
      </c>
      <c r="H16" s="76">
        <v>59.0</v>
      </c>
      <c r="I16" s="76">
        <v>0.0</v>
      </c>
      <c r="J16" s="76">
        <v>0.0</v>
      </c>
      <c r="L16" s="77"/>
      <c r="M16" s="76"/>
      <c r="N16" s="76"/>
      <c r="O16" s="77"/>
      <c r="P16" s="76"/>
      <c r="Q16" s="76"/>
      <c r="R16" s="76"/>
      <c r="S16" s="76"/>
      <c r="T16" s="76"/>
      <c r="U16" s="76"/>
      <c r="V16" s="76"/>
      <c r="W16" s="76"/>
    </row>
    <row r="17">
      <c r="A17" s="74" t="s">
        <v>89</v>
      </c>
      <c r="B17" s="75" t="s">
        <v>75</v>
      </c>
      <c r="C17" s="76">
        <v>0.968</v>
      </c>
      <c r="D17" s="76">
        <v>1.037</v>
      </c>
      <c r="E17" s="76">
        <v>1.329</v>
      </c>
      <c r="F17" s="76">
        <v>0.068</v>
      </c>
      <c r="G17" s="76">
        <v>1.062</v>
      </c>
      <c r="H17" s="76">
        <v>22.0</v>
      </c>
      <c r="I17" s="76">
        <v>0.0</v>
      </c>
      <c r="J17" s="76">
        <v>0.0</v>
      </c>
      <c r="L17" s="77"/>
      <c r="M17" s="76"/>
      <c r="N17" s="76"/>
      <c r="O17" s="77"/>
      <c r="P17" s="76"/>
      <c r="Q17" s="76"/>
      <c r="R17" s="76"/>
      <c r="S17" s="76"/>
      <c r="T17" s="76"/>
      <c r="U17" s="76"/>
      <c r="V17" s="76"/>
      <c r="W17" s="76"/>
    </row>
    <row r="18">
      <c r="A18" s="74" t="s">
        <v>90</v>
      </c>
      <c r="B18" s="75" t="s">
        <v>75</v>
      </c>
      <c r="C18" s="76">
        <v>1.098</v>
      </c>
      <c r="D18" s="76">
        <v>1.198</v>
      </c>
      <c r="E18" s="76">
        <v>1.278</v>
      </c>
      <c r="F18" s="76">
        <v>0.041</v>
      </c>
      <c r="G18" s="76">
        <v>1.25</v>
      </c>
      <c r="H18" s="76">
        <v>25.0</v>
      </c>
      <c r="I18" s="76">
        <v>0.0</v>
      </c>
      <c r="J18" s="76">
        <v>0.0</v>
      </c>
      <c r="L18" s="77"/>
      <c r="M18" s="76"/>
      <c r="N18" s="76"/>
      <c r="O18" s="77"/>
      <c r="P18" s="76"/>
      <c r="Q18" s="76"/>
      <c r="R18" s="76"/>
      <c r="S18" s="76"/>
      <c r="T18" s="76"/>
      <c r="U18" s="76"/>
      <c r="V18" s="76"/>
      <c r="W18" s="76"/>
    </row>
    <row r="19">
      <c r="A19" s="74" t="s">
        <v>91</v>
      </c>
      <c r="B19" s="75" t="s">
        <v>75</v>
      </c>
      <c r="C19" s="76">
        <v>0.764</v>
      </c>
      <c r="D19" s="76">
        <v>0.851</v>
      </c>
      <c r="E19" s="76">
        <v>0.892</v>
      </c>
      <c r="F19" s="76">
        <v>0.025</v>
      </c>
      <c r="G19" s="76">
        <v>0.878</v>
      </c>
      <c r="H19" s="76">
        <v>33.0</v>
      </c>
      <c r="I19" s="76">
        <v>0.0</v>
      </c>
      <c r="J19" s="76">
        <v>0.0</v>
      </c>
      <c r="L19" s="77"/>
      <c r="M19" s="76"/>
      <c r="N19" s="76"/>
      <c r="O19" s="77"/>
      <c r="P19" s="76"/>
      <c r="Q19" s="76"/>
      <c r="R19" s="76"/>
      <c r="S19" s="76"/>
      <c r="T19" s="76"/>
      <c r="U19" s="76"/>
      <c r="V19" s="76"/>
      <c r="W19" s="76"/>
    </row>
    <row r="20">
      <c r="A20" s="74" t="s">
        <v>92</v>
      </c>
      <c r="B20" s="75" t="s">
        <v>75</v>
      </c>
      <c r="C20" s="76">
        <v>0.089</v>
      </c>
      <c r="D20" s="76">
        <v>0.105</v>
      </c>
      <c r="E20" s="76">
        <v>0.123</v>
      </c>
      <c r="F20" s="76">
        <v>0.01</v>
      </c>
      <c r="G20" s="76">
        <v>0.115</v>
      </c>
      <c r="H20" s="76">
        <v>33.0</v>
      </c>
      <c r="I20" s="76">
        <v>0.0</v>
      </c>
      <c r="J20" s="76">
        <v>0.0</v>
      </c>
      <c r="L20" s="77"/>
      <c r="M20" s="76"/>
      <c r="N20" s="76"/>
      <c r="O20" s="77"/>
      <c r="P20" s="76"/>
      <c r="Q20" s="76"/>
      <c r="R20" s="76"/>
      <c r="S20" s="76"/>
      <c r="T20" s="76"/>
      <c r="U20" s="76"/>
      <c r="V20" s="76"/>
      <c r="W20" s="76"/>
    </row>
    <row r="21" ht="15.75" customHeight="1">
      <c r="A21" s="77"/>
      <c r="B21" s="76"/>
      <c r="C21" s="76"/>
      <c r="D21" s="76"/>
      <c r="E21" s="76"/>
      <c r="F21" s="76"/>
      <c r="G21" s="76"/>
      <c r="H21" s="76"/>
      <c r="I21" s="76"/>
      <c r="J21" s="76"/>
      <c r="L21" s="77"/>
      <c r="M21" s="76"/>
      <c r="N21" s="76"/>
      <c r="O21" s="76"/>
      <c r="P21" s="76"/>
      <c r="Q21" s="76"/>
      <c r="R21" s="76"/>
      <c r="S21" s="76"/>
      <c r="T21" s="76"/>
    </row>
    <row r="22" ht="15.75" customHeight="1">
      <c r="A22" s="72"/>
      <c r="B22" s="73"/>
      <c r="C22" s="73"/>
      <c r="D22" s="73"/>
      <c r="E22" s="73"/>
      <c r="F22" s="73"/>
      <c r="G22" s="73"/>
      <c r="H22" s="73"/>
      <c r="I22" s="73"/>
      <c r="J22" s="76"/>
      <c r="L22" s="77"/>
      <c r="M22" s="76"/>
      <c r="N22" s="76"/>
      <c r="O22" s="76"/>
      <c r="P22" s="76"/>
      <c r="Q22" s="76"/>
      <c r="R22" s="76"/>
      <c r="S22" s="76"/>
      <c r="T22" s="76"/>
    </row>
    <row r="23" ht="15.75" customHeight="1">
      <c r="A23" s="77"/>
      <c r="B23" s="76"/>
      <c r="C23" s="76"/>
      <c r="D23" s="76"/>
      <c r="E23" s="76"/>
      <c r="F23" s="76"/>
      <c r="G23" s="76"/>
      <c r="H23" s="76"/>
      <c r="I23" s="76"/>
    </row>
    <row r="24" ht="15.75" customHeight="1">
      <c r="A24" s="77"/>
      <c r="B24" s="76"/>
      <c r="C24" s="76"/>
      <c r="D24" s="76"/>
      <c r="E24" s="76"/>
      <c r="F24" s="76"/>
      <c r="G24" s="76"/>
      <c r="H24" s="76"/>
      <c r="I24" s="76"/>
    </row>
    <row r="25" ht="15.75" customHeight="1">
      <c r="A25" s="77"/>
      <c r="B25" s="76"/>
      <c r="C25" s="76"/>
      <c r="D25" s="76"/>
      <c r="E25" s="76"/>
      <c r="F25" s="76"/>
      <c r="G25" s="76"/>
      <c r="H25" s="76"/>
      <c r="I25" s="76"/>
    </row>
    <row r="26" ht="15.75" customHeight="1">
      <c r="A26" s="77"/>
      <c r="B26" s="76"/>
      <c r="C26" s="76"/>
      <c r="D26" s="76"/>
      <c r="E26" s="76"/>
      <c r="F26" s="76"/>
      <c r="G26" s="76"/>
      <c r="H26" s="76"/>
      <c r="I26" s="76"/>
    </row>
    <row r="27" ht="15.75" customHeight="1">
      <c r="A27" s="77"/>
      <c r="B27" s="76"/>
      <c r="C27" s="76"/>
      <c r="D27" s="76"/>
      <c r="E27" s="76"/>
      <c r="F27" s="76"/>
      <c r="G27" s="76"/>
      <c r="H27" s="76"/>
      <c r="I27" s="76"/>
    </row>
    <row r="28" ht="15.75" customHeight="1">
      <c r="A28" s="77"/>
      <c r="B28" s="76"/>
      <c r="C28" s="76"/>
      <c r="D28" s="76"/>
      <c r="E28" s="76"/>
      <c r="F28" s="76"/>
      <c r="G28" s="76"/>
      <c r="H28" s="76"/>
      <c r="I28" s="76"/>
    </row>
    <row r="29" ht="15.75" customHeight="1">
      <c r="A29" s="77"/>
      <c r="B29" s="76"/>
      <c r="C29" s="76"/>
      <c r="D29" s="76"/>
      <c r="E29" s="76"/>
      <c r="F29" s="76"/>
      <c r="G29" s="76"/>
      <c r="H29" s="76"/>
      <c r="I29" s="76"/>
    </row>
    <row r="30" ht="15.75" customHeight="1">
      <c r="A30" s="77"/>
      <c r="B30" s="76"/>
      <c r="C30" s="76"/>
      <c r="D30" s="76"/>
      <c r="E30" s="76"/>
      <c r="F30" s="76"/>
      <c r="G30" s="76"/>
      <c r="H30" s="76"/>
      <c r="I30" s="76"/>
    </row>
    <row r="31" ht="15.75" customHeight="1">
      <c r="A31" s="77"/>
      <c r="B31" s="76"/>
      <c r="C31" s="76"/>
      <c r="D31" s="76"/>
      <c r="E31" s="76"/>
      <c r="F31" s="76"/>
      <c r="G31" s="76"/>
      <c r="H31" s="76"/>
      <c r="I31" s="76"/>
    </row>
    <row r="32" ht="15.75" customHeight="1">
      <c r="A32" s="77"/>
      <c r="B32" s="76"/>
      <c r="C32" s="76"/>
      <c r="D32" s="76"/>
      <c r="E32" s="76"/>
      <c r="F32" s="76"/>
      <c r="G32" s="76"/>
      <c r="H32" s="76"/>
      <c r="I32" s="76"/>
    </row>
    <row r="33" ht="15.75" customHeight="1">
      <c r="A33" s="77"/>
      <c r="B33" s="76"/>
      <c r="C33" s="76"/>
      <c r="D33" s="76"/>
      <c r="E33" s="76"/>
      <c r="F33" s="76"/>
      <c r="G33" s="76"/>
      <c r="H33" s="76"/>
      <c r="I33" s="76"/>
    </row>
    <row r="34" ht="15.75" customHeight="1">
      <c r="A34" s="77"/>
      <c r="B34" s="76"/>
      <c r="C34" s="76"/>
      <c r="D34" s="76"/>
      <c r="E34" s="76"/>
      <c r="F34" s="76"/>
      <c r="G34" s="76"/>
      <c r="H34" s="76"/>
      <c r="I34" s="76"/>
    </row>
    <row r="35" ht="15.75" customHeight="1">
      <c r="A35" s="77"/>
      <c r="B35" s="76"/>
      <c r="C35" s="76"/>
      <c r="D35" s="76"/>
      <c r="E35" s="76"/>
      <c r="F35" s="76"/>
      <c r="G35" s="76"/>
      <c r="H35" s="76"/>
      <c r="I35" s="76"/>
    </row>
    <row r="36" ht="15.75" customHeight="1">
      <c r="A36" s="77"/>
      <c r="B36" s="76"/>
      <c r="C36" s="76"/>
      <c r="D36" s="76"/>
      <c r="E36" s="76"/>
      <c r="F36" s="76"/>
      <c r="G36" s="76"/>
      <c r="H36" s="76"/>
      <c r="I36" s="76"/>
    </row>
    <row r="37" ht="15.75" customHeight="1">
      <c r="A37" s="77"/>
      <c r="B37" s="76"/>
      <c r="C37" s="76"/>
      <c r="D37" s="76"/>
      <c r="E37" s="76"/>
      <c r="F37" s="76"/>
      <c r="G37" s="76"/>
      <c r="H37" s="76"/>
      <c r="I37" s="76"/>
    </row>
    <row r="38" ht="15.75" customHeight="1">
      <c r="A38" s="77"/>
      <c r="B38" s="76"/>
      <c r="C38" s="76"/>
      <c r="D38" s="76"/>
      <c r="E38" s="76"/>
      <c r="F38" s="76"/>
      <c r="G38" s="76"/>
      <c r="H38" s="76"/>
      <c r="I38" s="76"/>
    </row>
    <row r="39" ht="15.75" customHeight="1">
      <c r="A39" s="77"/>
      <c r="B39" s="76"/>
      <c r="C39" s="76"/>
      <c r="D39" s="76"/>
      <c r="E39" s="76"/>
      <c r="F39" s="76"/>
      <c r="G39" s="76"/>
      <c r="H39" s="76"/>
      <c r="I39" s="76"/>
    </row>
    <row r="40" ht="15.75" customHeight="1">
      <c r="A40" s="77"/>
      <c r="B40" s="76"/>
      <c r="C40" s="76"/>
      <c r="D40" s="76"/>
      <c r="E40" s="76"/>
      <c r="F40" s="76"/>
      <c r="G40" s="76"/>
      <c r="H40" s="76"/>
      <c r="I40" s="76"/>
    </row>
    <row r="41" ht="15.75" customHeight="1">
      <c r="A41" s="77"/>
      <c r="B41" s="76"/>
      <c r="C41" s="76"/>
      <c r="D41" s="76"/>
      <c r="E41" s="76"/>
      <c r="F41" s="76"/>
      <c r="G41" s="76"/>
      <c r="H41" s="76"/>
      <c r="I41" s="76"/>
    </row>
    <row r="42" ht="15.75" customHeight="1">
      <c r="B42" s="78"/>
    </row>
    <row r="43" ht="15.75" customHeight="1">
      <c r="B43" s="78"/>
    </row>
    <row r="44" ht="15.75" customHeight="1">
      <c r="B44" s="78"/>
    </row>
    <row r="45" ht="15.75" customHeight="1">
      <c r="B45" s="78"/>
    </row>
    <row r="46" ht="15.75" customHeight="1">
      <c r="B46" s="78"/>
    </row>
    <row r="47" ht="15.75" customHeight="1">
      <c r="B47" s="78"/>
    </row>
    <row r="48" ht="15.75" customHeight="1">
      <c r="B48" s="78"/>
    </row>
    <row r="49" ht="15.75" customHeight="1">
      <c r="B49" s="78"/>
    </row>
    <row r="50" ht="15.75" customHeight="1">
      <c r="B50" s="78"/>
    </row>
    <row r="51" ht="15.75" customHeight="1">
      <c r="B51" s="78"/>
    </row>
    <row r="52" ht="15.75" customHeight="1">
      <c r="B52" s="78"/>
    </row>
    <row r="53" ht="15.75" customHeight="1">
      <c r="B53" s="78"/>
    </row>
    <row r="54" ht="15.75" customHeight="1">
      <c r="B54" s="78"/>
    </row>
    <row r="55" ht="15.75" customHeight="1">
      <c r="B55" s="78"/>
    </row>
    <row r="56" ht="15.75" customHeight="1">
      <c r="B56" s="78"/>
    </row>
    <row r="57" ht="15.75" customHeight="1">
      <c r="B57" s="78"/>
    </row>
    <row r="58" ht="15.75" customHeight="1">
      <c r="B58" s="78"/>
    </row>
    <row r="59" ht="15.75" customHeight="1">
      <c r="B59" s="78"/>
    </row>
    <row r="60" ht="15.75" customHeight="1">
      <c r="B60" s="78"/>
    </row>
    <row r="61" ht="15.75" customHeight="1">
      <c r="B61" s="78"/>
    </row>
    <row r="62" ht="15.75" customHeight="1">
      <c r="B62" s="78"/>
    </row>
    <row r="63" ht="15.75" customHeight="1">
      <c r="B63" s="78"/>
    </row>
    <row r="64" ht="15.75" customHeight="1">
      <c r="B64" s="78"/>
    </row>
    <row r="65" ht="15.75" customHeight="1">
      <c r="B65" s="78"/>
    </row>
    <row r="66" ht="15.75" customHeight="1">
      <c r="B66" s="78"/>
    </row>
    <row r="67" ht="15.75" customHeight="1">
      <c r="B67" s="78"/>
    </row>
    <row r="68" ht="15.75" customHeight="1">
      <c r="B68" s="78"/>
    </row>
    <row r="69" ht="15.75" customHeight="1">
      <c r="B69" s="78"/>
    </row>
    <row r="70" ht="15.75" customHeight="1">
      <c r="B70" s="78"/>
    </row>
    <row r="71" ht="15.75" customHeight="1">
      <c r="B71" s="78"/>
    </row>
    <row r="72" ht="15.75" customHeight="1">
      <c r="B72" s="78"/>
    </row>
    <row r="73" ht="15.75" customHeight="1">
      <c r="B73" s="78"/>
    </row>
    <row r="74" ht="15.75" customHeight="1">
      <c r="B74" s="78"/>
    </row>
    <row r="75" ht="15.75" customHeight="1">
      <c r="B75" s="78"/>
    </row>
    <row r="76" ht="15.75" customHeight="1">
      <c r="B76" s="78"/>
    </row>
    <row r="77" ht="15.75" customHeight="1">
      <c r="B77" s="78"/>
    </row>
    <row r="78" ht="15.75" customHeight="1">
      <c r="B78" s="78"/>
    </row>
    <row r="79" ht="15.75" customHeight="1">
      <c r="B79" s="78"/>
    </row>
    <row r="80" ht="15.75" customHeight="1">
      <c r="B80" s="78"/>
    </row>
    <row r="81" ht="15.75" customHeight="1">
      <c r="B81" s="78"/>
    </row>
    <row r="82" ht="15.75" customHeight="1">
      <c r="B82" s="78"/>
    </row>
    <row r="83" ht="15.75" customHeight="1">
      <c r="B83" s="78"/>
    </row>
    <row r="84" ht="15.75" customHeight="1">
      <c r="B84" s="78"/>
    </row>
    <row r="85" ht="15.75" customHeight="1">
      <c r="B85" s="78"/>
    </row>
    <row r="86" ht="15.75" customHeight="1">
      <c r="B86" s="78"/>
    </row>
    <row r="87" ht="15.75" customHeight="1">
      <c r="B87" s="78"/>
    </row>
    <row r="88" ht="15.75" customHeight="1">
      <c r="B88" s="78"/>
    </row>
    <row r="89" ht="15.75" customHeight="1">
      <c r="B89" s="78"/>
    </row>
    <row r="90" ht="15.75" customHeight="1">
      <c r="B90" s="78"/>
    </row>
    <row r="91" ht="15.75" customHeight="1">
      <c r="B91" s="78"/>
    </row>
    <row r="92" ht="15.75" customHeight="1">
      <c r="B92" s="78"/>
    </row>
    <row r="93" ht="15.75" customHeight="1">
      <c r="B93" s="78"/>
    </row>
    <row r="94" ht="15.75" customHeight="1">
      <c r="B94" s="78"/>
    </row>
    <row r="95" ht="15.75" customHeight="1">
      <c r="B95" s="78"/>
    </row>
    <row r="96" ht="15.75" customHeight="1">
      <c r="B96" s="78"/>
    </row>
    <row r="97" ht="15.75" customHeight="1">
      <c r="B97" s="78"/>
    </row>
    <row r="98" ht="15.75" customHeight="1">
      <c r="B98" s="78"/>
    </row>
    <row r="99" ht="15.75" customHeight="1">
      <c r="B99" s="78"/>
    </row>
    <row r="100" ht="15.75" customHeight="1">
      <c r="B100" s="78"/>
    </row>
    <row r="101" ht="15.75" customHeight="1">
      <c r="B101" s="78"/>
    </row>
    <row r="102" ht="15.75" customHeight="1">
      <c r="B102" s="78"/>
    </row>
    <row r="103" ht="15.75" customHeight="1">
      <c r="B103" s="78"/>
    </row>
    <row r="104" ht="15.75" customHeight="1">
      <c r="B104" s="78"/>
    </row>
    <row r="105" ht="15.75" customHeight="1">
      <c r="B105" s="78"/>
    </row>
    <row r="106" ht="15.75" customHeight="1">
      <c r="B106" s="78"/>
    </row>
    <row r="107" ht="15.75" customHeight="1">
      <c r="B107" s="78"/>
    </row>
    <row r="108" ht="15.75" customHeight="1">
      <c r="B108" s="78"/>
    </row>
    <row r="109" ht="15.75" customHeight="1">
      <c r="B109" s="78"/>
    </row>
    <row r="110" ht="15.75" customHeight="1">
      <c r="B110" s="78"/>
    </row>
    <row r="111" ht="15.75" customHeight="1">
      <c r="B111" s="78"/>
    </row>
    <row r="112" ht="15.75" customHeight="1">
      <c r="B112" s="78"/>
    </row>
    <row r="113" ht="15.75" customHeight="1">
      <c r="B113" s="78"/>
    </row>
    <row r="114" ht="15.75" customHeight="1">
      <c r="B114" s="78"/>
    </row>
    <row r="115" ht="15.75" customHeight="1">
      <c r="B115" s="78"/>
    </row>
    <row r="116" ht="15.75" customHeight="1">
      <c r="B116" s="78"/>
    </row>
    <row r="117" ht="15.75" customHeight="1">
      <c r="B117" s="78"/>
    </row>
    <row r="118" ht="15.75" customHeight="1">
      <c r="B118" s="78"/>
    </row>
    <row r="119" ht="15.75" customHeight="1">
      <c r="B119" s="78"/>
    </row>
    <row r="120" ht="15.75" customHeight="1">
      <c r="B120" s="78"/>
    </row>
    <row r="121" ht="15.75" customHeight="1">
      <c r="B121" s="78"/>
    </row>
    <row r="122" ht="15.75" customHeight="1">
      <c r="B122" s="78"/>
    </row>
    <row r="123" ht="15.75" customHeight="1">
      <c r="B123" s="78"/>
    </row>
    <row r="124" ht="15.75" customHeight="1">
      <c r="B124" s="78"/>
    </row>
    <row r="125" ht="15.75" customHeight="1">
      <c r="B125" s="78"/>
    </row>
    <row r="126" ht="15.75" customHeight="1">
      <c r="B126" s="78"/>
    </row>
    <row r="127" ht="15.75" customHeight="1">
      <c r="B127" s="78"/>
    </row>
    <row r="128" ht="15.75" customHeight="1">
      <c r="B128" s="78"/>
    </row>
    <row r="129" ht="15.75" customHeight="1">
      <c r="B129" s="78"/>
    </row>
    <row r="130" ht="15.75" customHeight="1">
      <c r="B130" s="78"/>
    </row>
    <row r="131" ht="15.75" customHeight="1">
      <c r="B131" s="78"/>
    </row>
    <row r="132" ht="15.75" customHeight="1">
      <c r="B132" s="78"/>
    </row>
    <row r="133" ht="15.75" customHeight="1">
      <c r="B133" s="78"/>
    </row>
    <row r="134" ht="15.75" customHeight="1">
      <c r="B134" s="78"/>
    </row>
    <row r="135" ht="15.75" customHeight="1">
      <c r="B135" s="78"/>
    </row>
    <row r="136" ht="15.75" customHeight="1">
      <c r="B136" s="78"/>
    </row>
    <row r="137" ht="15.75" customHeight="1">
      <c r="B137" s="78"/>
    </row>
    <row r="138" ht="15.75" customHeight="1">
      <c r="B138" s="78"/>
    </row>
    <row r="139" ht="15.75" customHeight="1">
      <c r="B139" s="78"/>
    </row>
    <row r="140" ht="15.75" customHeight="1">
      <c r="B140" s="78"/>
    </row>
    <row r="141" ht="15.75" customHeight="1">
      <c r="B141" s="78"/>
    </row>
    <row r="142" ht="15.75" customHeight="1">
      <c r="B142" s="78"/>
    </row>
    <row r="143" ht="15.75" customHeight="1">
      <c r="B143" s="78"/>
    </row>
    <row r="144" ht="15.75" customHeight="1">
      <c r="B144" s="78"/>
    </row>
    <row r="145" ht="15.75" customHeight="1">
      <c r="B145" s="78"/>
    </row>
    <row r="146" ht="15.75" customHeight="1">
      <c r="B146" s="78"/>
    </row>
    <row r="147" ht="15.75" customHeight="1">
      <c r="B147" s="78"/>
    </row>
    <row r="148" ht="15.75" customHeight="1">
      <c r="B148" s="78"/>
    </row>
    <row r="149" ht="15.75" customHeight="1">
      <c r="B149" s="78"/>
    </row>
    <row r="150" ht="15.75" customHeight="1">
      <c r="B150" s="78"/>
    </row>
    <row r="151" ht="15.75" customHeight="1">
      <c r="B151" s="78"/>
    </row>
    <row r="152" ht="15.75" customHeight="1">
      <c r="B152" s="78"/>
    </row>
    <row r="153" ht="15.75" customHeight="1">
      <c r="B153" s="78"/>
    </row>
    <row r="154" ht="15.75" customHeight="1">
      <c r="B154" s="78"/>
    </row>
    <row r="155" ht="15.75" customHeight="1">
      <c r="B155" s="78"/>
    </row>
    <row r="156" ht="15.75" customHeight="1">
      <c r="B156" s="78"/>
    </row>
    <row r="157" ht="15.75" customHeight="1">
      <c r="B157" s="78"/>
    </row>
    <row r="158" ht="15.75" customHeight="1">
      <c r="B158" s="78"/>
    </row>
    <row r="159" ht="15.75" customHeight="1">
      <c r="B159" s="78"/>
    </row>
    <row r="160" ht="15.75" customHeight="1">
      <c r="B160" s="78"/>
    </row>
    <row r="161" ht="15.75" customHeight="1">
      <c r="B161" s="78"/>
    </row>
    <row r="162" ht="15.75" customHeight="1">
      <c r="B162" s="78"/>
    </row>
    <row r="163" ht="15.75" customHeight="1">
      <c r="B163" s="78"/>
    </row>
    <row r="164" ht="15.75" customHeight="1">
      <c r="B164" s="78"/>
    </row>
    <row r="165" ht="15.75" customHeight="1">
      <c r="B165" s="78"/>
    </row>
    <row r="166" ht="15.75" customHeight="1">
      <c r="B166" s="78"/>
    </row>
    <row r="167" ht="15.75" customHeight="1">
      <c r="B167" s="78"/>
    </row>
    <row r="168" ht="15.75" customHeight="1">
      <c r="B168" s="78"/>
    </row>
    <row r="169" ht="15.75" customHeight="1">
      <c r="B169" s="78"/>
    </row>
    <row r="170" ht="15.75" customHeight="1">
      <c r="B170" s="78"/>
    </row>
    <row r="171" ht="15.75" customHeight="1">
      <c r="B171" s="78"/>
    </row>
    <row r="172" ht="15.75" customHeight="1">
      <c r="B172" s="78"/>
    </row>
    <row r="173" ht="15.75" customHeight="1">
      <c r="B173" s="78"/>
    </row>
    <row r="174" ht="15.75" customHeight="1">
      <c r="B174" s="78"/>
    </row>
    <row r="175" ht="15.75" customHeight="1">
      <c r="B175" s="78"/>
    </row>
    <row r="176" ht="15.75" customHeight="1">
      <c r="B176" s="78"/>
    </row>
    <row r="177" ht="15.75" customHeight="1">
      <c r="B177" s="78"/>
    </row>
    <row r="178" ht="15.75" customHeight="1">
      <c r="B178" s="78"/>
    </row>
    <row r="179" ht="15.75" customHeight="1">
      <c r="B179" s="78"/>
    </row>
    <row r="180" ht="15.75" customHeight="1">
      <c r="B180" s="78"/>
    </row>
    <row r="181" ht="15.75" customHeight="1">
      <c r="B181" s="78"/>
    </row>
    <row r="182" ht="15.75" customHeight="1">
      <c r="B182" s="78"/>
    </row>
    <row r="183" ht="15.75" customHeight="1">
      <c r="B183" s="78"/>
    </row>
    <row r="184" ht="15.75" customHeight="1">
      <c r="B184" s="78"/>
    </row>
    <row r="185" ht="15.75" customHeight="1">
      <c r="B185" s="78"/>
    </row>
    <row r="186" ht="15.75" customHeight="1">
      <c r="B186" s="78"/>
    </row>
    <row r="187" ht="15.75" customHeight="1">
      <c r="B187" s="78"/>
    </row>
    <row r="188" ht="15.75" customHeight="1">
      <c r="B188" s="78"/>
    </row>
    <row r="189" ht="15.75" customHeight="1">
      <c r="B189" s="78"/>
    </row>
    <row r="190" ht="15.75" customHeight="1">
      <c r="B190" s="78"/>
    </row>
    <row r="191" ht="15.75" customHeight="1">
      <c r="B191" s="78"/>
    </row>
    <row r="192" ht="15.75" customHeight="1">
      <c r="B192" s="78"/>
    </row>
    <row r="193" ht="15.75" customHeight="1">
      <c r="B193" s="78"/>
    </row>
    <row r="194" ht="15.75" customHeight="1">
      <c r="B194" s="78"/>
    </row>
    <row r="195" ht="15.75" customHeight="1">
      <c r="B195" s="78"/>
    </row>
    <row r="196" ht="15.75" customHeight="1">
      <c r="B196" s="78"/>
    </row>
    <row r="197" ht="15.75" customHeight="1">
      <c r="B197" s="78"/>
    </row>
    <row r="198" ht="15.75" customHeight="1">
      <c r="B198" s="78"/>
    </row>
    <row r="199" ht="15.75" customHeight="1">
      <c r="B199" s="78"/>
    </row>
    <row r="200" ht="15.75" customHeight="1">
      <c r="B200" s="78"/>
    </row>
    <row r="201" ht="15.75" customHeight="1">
      <c r="B201" s="78"/>
    </row>
    <row r="202" ht="15.75" customHeight="1">
      <c r="B202" s="78"/>
    </row>
    <row r="203" ht="15.75" customHeight="1">
      <c r="B203" s="78"/>
    </row>
    <row r="204" ht="15.75" customHeight="1">
      <c r="B204" s="78"/>
    </row>
    <row r="205" ht="15.75" customHeight="1">
      <c r="B205" s="78"/>
    </row>
    <row r="206" ht="15.75" customHeight="1">
      <c r="B206" s="78"/>
    </row>
    <row r="207" ht="15.75" customHeight="1">
      <c r="B207" s="78"/>
    </row>
    <row r="208" ht="15.75" customHeight="1">
      <c r="B208" s="78"/>
    </row>
    <row r="209" ht="15.75" customHeight="1">
      <c r="B209" s="78"/>
    </row>
    <row r="210" ht="15.75" customHeight="1">
      <c r="B210" s="78"/>
    </row>
    <row r="211" ht="15.75" customHeight="1">
      <c r="B211" s="78"/>
    </row>
    <row r="212" ht="15.75" customHeight="1">
      <c r="B212" s="78"/>
    </row>
    <row r="213" ht="15.75" customHeight="1">
      <c r="B213" s="78"/>
    </row>
    <row r="214" ht="15.75" customHeight="1">
      <c r="B214" s="78"/>
    </row>
    <row r="215" ht="15.75" customHeight="1">
      <c r="B215" s="78"/>
    </row>
    <row r="216" ht="15.75" customHeight="1">
      <c r="B216" s="78"/>
    </row>
    <row r="217" ht="15.75" customHeight="1">
      <c r="B217" s="78"/>
    </row>
    <row r="218" ht="15.75" customHeight="1">
      <c r="B218" s="78"/>
    </row>
    <row r="219" ht="15.75" customHeight="1">
      <c r="B219" s="78"/>
    </row>
    <row r="220" ht="15.75" customHeight="1">
      <c r="B220" s="78"/>
    </row>
    <row r="221" ht="15.75" customHeight="1">
      <c r="B221" s="78"/>
    </row>
    <row r="222" ht="15.75" customHeight="1">
      <c r="B222" s="78"/>
    </row>
    <row r="223" ht="15.75" customHeight="1">
      <c r="B223" s="78"/>
    </row>
    <row r="224" ht="15.75" customHeight="1">
      <c r="B224" s="78"/>
    </row>
    <row r="225" ht="15.75" customHeight="1">
      <c r="B225" s="78"/>
    </row>
    <row r="226" ht="15.75" customHeight="1">
      <c r="B226" s="78"/>
    </row>
    <row r="227" ht="15.75" customHeight="1">
      <c r="B227" s="78"/>
    </row>
    <row r="228" ht="15.75" customHeight="1">
      <c r="B228" s="78"/>
    </row>
    <row r="229" ht="15.75" customHeight="1">
      <c r="B229" s="78"/>
    </row>
    <row r="230" ht="15.75" customHeight="1">
      <c r="B230" s="78"/>
    </row>
    <row r="231" ht="15.75" customHeight="1">
      <c r="B231" s="78"/>
    </row>
    <row r="232" ht="15.75" customHeight="1">
      <c r="B232" s="78"/>
    </row>
    <row r="233" ht="15.75" customHeight="1">
      <c r="B233" s="78"/>
    </row>
    <row r="234" ht="15.75" customHeight="1">
      <c r="B234" s="78"/>
    </row>
    <row r="235" ht="15.75" customHeight="1">
      <c r="B235" s="78"/>
    </row>
    <row r="236" ht="15.75" customHeight="1">
      <c r="B236" s="78"/>
    </row>
    <row r="237" ht="15.75" customHeight="1">
      <c r="B237" s="78"/>
    </row>
    <row r="238" ht="15.75" customHeight="1">
      <c r="B238" s="78"/>
    </row>
    <row r="239" ht="15.75" customHeight="1">
      <c r="B239" s="78"/>
    </row>
    <row r="240" ht="15.75" customHeight="1">
      <c r="B240" s="78"/>
    </row>
    <row r="241" ht="15.75" customHeight="1">
      <c r="B241" s="78"/>
    </row>
    <row r="242" ht="15.75" customHeight="1">
      <c r="B242" s="78"/>
    </row>
    <row r="243" ht="15.75" customHeight="1">
      <c r="B243" s="78"/>
    </row>
    <row r="244" ht="15.75" customHeight="1">
      <c r="B244" s="78"/>
    </row>
    <row r="245" ht="15.75" customHeight="1">
      <c r="B245" s="78"/>
    </row>
    <row r="246" ht="15.75" customHeight="1">
      <c r="B246" s="78"/>
    </row>
    <row r="247" ht="15.75" customHeight="1">
      <c r="B247" s="78"/>
    </row>
    <row r="248" ht="15.75" customHeight="1">
      <c r="B248" s="78"/>
    </row>
    <row r="249" ht="15.75" customHeight="1">
      <c r="B249" s="78"/>
    </row>
    <row r="250" ht="15.75" customHeight="1">
      <c r="B250" s="78"/>
    </row>
    <row r="251" ht="15.75" customHeight="1">
      <c r="B251" s="78"/>
    </row>
    <row r="252" ht="15.75" customHeight="1">
      <c r="B252" s="78"/>
    </row>
    <row r="253" ht="15.75" customHeight="1">
      <c r="B253" s="78"/>
    </row>
    <row r="254" ht="15.75" customHeight="1">
      <c r="B254" s="78"/>
    </row>
    <row r="255" ht="15.75" customHeight="1">
      <c r="B255" s="78"/>
    </row>
    <row r="256" ht="15.75" customHeight="1">
      <c r="B256" s="78"/>
    </row>
    <row r="257" ht="15.75" customHeight="1">
      <c r="B257" s="78"/>
    </row>
    <row r="258" ht="15.75" customHeight="1">
      <c r="B258" s="78"/>
    </row>
    <row r="259" ht="15.75" customHeight="1">
      <c r="B259" s="78"/>
    </row>
    <row r="260" ht="15.75" customHeight="1">
      <c r="B260" s="78"/>
    </row>
    <row r="261" ht="15.75" customHeight="1">
      <c r="B261" s="78"/>
    </row>
    <row r="262" ht="15.75" customHeight="1">
      <c r="B262" s="78"/>
    </row>
    <row r="263" ht="15.75" customHeight="1">
      <c r="B263" s="78"/>
    </row>
    <row r="264" ht="15.75" customHeight="1">
      <c r="B264" s="78"/>
    </row>
    <row r="265" ht="15.75" customHeight="1">
      <c r="B265" s="78"/>
    </row>
    <row r="266" ht="15.75" customHeight="1">
      <c r="B266" s="78"/>
    </row>
    <row r="267" ht="15.75" customHeight="1">
      <c r="B267" s="78"/>
    </row>
    <row r="268" ht="15.75" customHeight="1">
      <c r="B268" s="78"/>
    </row>
    <row r="269" ht="15.75" customHeight="1">
      <c r="B269" s="78"/>
    </row>
    <row r="270" ht="15.75" customHeight="1">
      <c r="B270" s="78"/>
    </row>
    <row r="271" ht="15.75" customHeight="1">
      <c r="B271" s="78"/>
    </row>
    <row r="272" ht="15.75" customHeight="1">
      <c r="B272" s="78"/>
    </row>
    <row r="273" ht="15.75" customHeight="1">
      <c r="B273" s="78"/>
    </row>
    <row r="274" ht="15.75" customHeight="1">
      <c r="B274" s="78"/>
    </row>
    <row r="275" ht="15.75" customHeight="1">
      <c r="B275" s="78"/>
    </row>
    <row r="276" ht="15.75" customHeight="1">
      <c r="B276" s="78"/>
    </row>
    <row r="277" ht="15.75" customHeight="1">
      <c r="B277" s="78"/>
    </row>
    <row r="278" ht="15.75" customHeight="1">
      <c r="B278" s="78"/>
    </row>
    <row r="279" ht="15.75" customHeight="1">
      <c r="B279" s="78"/>
    </row>
    <row r="280" ht="15.75" customHeight="1">
      <c r="B280" s="78"/>
    </row>
    <row r="281" ht="15.75" customHeight="1">
      <c r="B281" s="78"/>
    </row>
    <row r="282" ht="15.75" customHeight="1">
      <c r="B282" s="78"/>
    </row>
    <row r="283" ht="15.75" customHeight="1">
      <c r="B283" s="78"/>
    </row>
    <row r="284" ht="15.75" customHeight="1">
      <c r="B284" s="78"/>
    </row>
    <row r="285" ht="15.75" customHeight="1">
      <c r="B285" s="78"/>
    </row>
    <row r="286" ht="15.75" customHeight="1">
      <c r="B286" s="78"/>
    </row>
    <row r="287" ht="15.75" customHeight="1">
      <c r="B287" s="78"/>
    </row>
    <row r="288" ht="15.75" customHeight="1">
      <c r="B288" s="78"/>
    </row>
    <row r="289" ht="15.75" customHeight="1">
      <c r="B289" s="78"/>
    </row>
    <row r="290" ht="15.75" customHeight="1">
      <c r="B290" s="78"/>
    </row>
    <row r="291" ht="15.75" customHeight="1">
      <c r="B291" s="78"/>
    </row>
    <row r="292" ht="15.75" customHeight="1">
      <c r="B292" s="78"/>
    </row>
    <row r="293" ht="15.75" customHeight="1">
      <c r="B293" s="78"/>
    </row>
    <row r="294" ht="15.75" customHeight="1">
      <c r="B294" s="78"/>
    </row>
    <row r="295" ht="15.75" customHeight="1">
      <c r="B295" s="78"/>
    </row>
    <row r="296" ht="15.75" customHeight="1">
      <c r="B296" s="78"/>
    </row>
    <row r="297" ht="15.75" customHeight="1">
      <c r="B297" s="78"/>
    </row>
    <row r="298" ht="15.75" customHeight="1">
      <c r="B298" s="78"/>
    </row>
    <row r="299" ht="15.75" customHeight="1">
      <c r="B299" s="78"/>
    </row>
    <row r="300" ht="15.75" customHeight="1">
      <c r="B300" s="78"/>
    </row>
    <row r="301" ht="15.75" customHeight="1">
      <c r="B301" s="78"/>
    </row>
    <row r="302" ht="15.75" customHeight="1">
      <c r="B302" s="78"/>
    </row>
    <row r="303" ht="15.75" customHeight="1">
      <c r="B303" s="78"/>
    </row>
    <row r="304" ht="15.75" customHeight="1">
      <c r="B304" s="78"/>
    </row>
    <row r="305" ht="15.75" customHeight="1">
      <c r="B305" s="78"/>
    </row>
    <row r="306" ht="15.75" customHeight="1">
      <c r="B306" s="78"/>
    </row>
    <row r="307" ht="15.75" customHeight="1">
      <c r="B307" s="78"/>
    </row>
    <row r="308" ht="15.75" customHeight="1">
      <c r="B308" s="78"/>
    </row>
    <row r="309" ht="15.75" customHeight="1">
      <c r="B309" s="78"/>
    </row>
    <row r="310" ht="15.75" customHeight="1">
      <c r="B310" s="78"/>
    </row>
    <row r="311" ht="15.75" customHeight="1">
      <c r="B311" s="78"/>
    </row>
    <row r="312" ht="15.75" customHeight="1">
      <c r="B312" s="78"/>
    </row>
    <row r="313" ht="15.75" customHeight="1">
      <c r="B313" s="78"/>
    </row>
    <row r="314" ht="15.75" customHeight="1">
      <c r="B314" s="78"/>
    </row>
    <row r="315" ht="15.75" customHeight="1">
      <c r="B315" s="78"/>
    </row>
    <row r="316" ht="15.75" customHeight="1">
      <c r="B316" s="78"/>
    </row>
    <row r="317" ht="15.75" customHeight="1">
      <c r="B317" s="78"/>
    </row>
    <row r="318" ht="15.75" customHeight="1">
      <c r="B318" s="78"/>
    </row>
    <row r="319" ht="15.75" customHeight="1">
      <c r="B319" s="78"/>
    </row>
    <row r="320" ht="15.75" customHeight="1">
      <c r="B320" s="78"/>
    </row>
    <row r="321" ht="15.75" customHeight="1">
      <c r="B321" s="78"/>
    </row>
    <row r="322" ht="15.75" customHeight="1">
      <c r="B322" s="78"/>
    </row>
    <row r="323" ht="15.75" customHeight="1">
      <c r="B323" s="78"/>
    </row>
    <row r="324" ht="15.75" customHeight="1">
      <c r="B324" s="78"/>
    </row>
    <row r="325" ht="15.75" customHeight="1">
      <c r="B325" s="78"/>
    </row>
    <row r="326" ht="15.75" customHeight="1">
      <c r="B326" s="78"/>
    </row>
    <row r="327" ht="15.75" customHeight="1">
      <c r="B327" s="78"/>
    </row>
    <row r="328" ht="15.75" customHeight="1">
      <c r="B328" s="78"/>
    </row>
    <row r="329" ht="15.75" customHeight="1">
      <c r="B329" s="78"/>
    </row>
    <row r="330" ht="15.75" customHeight="1">
      <c r="B330" s="78"/>
    </row>
    <row r="331" ht="15.75" customHeight="1">
      <c r="B331" s="78"/>
    </row>
    <row r="332" ht="15.75" customHeight="1">
      <c r="B332" s="78"/>
    </row>
    <row r="333" ht="15.75" customHeight="1">
      <c r="B333" s="78"/>
    </row>
    <row r="334" ht="15.75" customHeight="1">
      <c r="B334" s="78"/>
    </row>
    <row r="335" ht="15.75" customHeight="1">
      <c r="B335" s="78"/>
    </row>
    <row r="336" ht="15.75" customHeight="1">
      <c r="B336" s="78"/>
    </row>
    <row r="337" ht="15.75" customHeight="1">
      <c r="B337" s="78"/>
    </row>
    <row r="338" ht="15.75" customHeight="1">
      <c r="B338" s="78"/>
    </row>
    <row r="339" ht="15.75" customHeight="1">
      <c r="B339" s="78"/>
    </row>
    <row r="340" ht="15.75" customHeight="1">
      <c r="B340" s="78"/>
    </row>
    <row r="341" ht="15.75" customHeight="1">
      <c r="B341" s="78"/>
    </row>
    <row r="342" ht="15.75" customHeight="1">
      <c r="B342" s="78"/>
    </row>
    <row r="343" ht="15.75" customHeight="1">
      <c r="B343" s="78"/>
    </row>
    <row r="344" ht="15.75" customHeight="1">
      <c r="B344" s="78"/>
    </row>
    <row r="345" ht="15.75" customHeight="1">
      <c r="B345" s="78"/>
    </row>
    <row r="346" ht="15.75" customHeight="1">
      <c r="B346" s="78"/>
    </row>
    <row r="347" ht="15.75" customHeight="1">
      <c r="B347" s="78"/>
    </row>
    <row r="348" ht="15.75" customHeight="1">
      <c r="B348" s="78"/>
    </row>
    <row r="349" ht="15.75" customHeight="1">
      <c r="B349" s="78"/>
    </row>
    <row r="350" ht="15.75" customHeight="1">
      <c r="B350" s="78"/>
    </row>
    <row r="351" ht="15.75" customHeight="1">
      <c r="B351" s="78"/>
    </row>
    <row r="352" ht="15.75" customHeight="1">
      <c r="B352" s="78"/>
    </row>
    <row r="353" ht="15.75" customHeight="1">
      <c r="B353" s="78"/>
    </row>
    <row r="354" ht="15.75" customHeight="1">
      <c r="B354" s="78"/>
    </row>
    <row r="355" ht="15.75" customHeight="1">
      <c r="B355" s="78"/>
    </row>
    <row r="356" ht="15.75" customHeight="1">
      <c r="B356" s="78"/>
    </row>
    <row r="357" ht="15.75" customHeight="1">
      <c r="B357" s="78"/>
    </row>
    <row r="358" ht="15.75" customHeight="1">
      <c r="B358" s="78"/>
    </row>
    <row r="359" ht="15.75" customHeight="1">
      <c r="B359" s="78"/>
    </row>
    <row r="360" ht="15.75" customHeight="1">
      <c r="B360" s="78"/>
    </row>
    <row r="361" ht="15.75" customHeight="1">
      <c r="B361" s="78"/>
    </row>
    <row r="362" ht="15.75" customHeight="1">
      <c r="B362" s="78"/>
    </row>
    <row r="363" ht="15.75" customHeight="1">
      <c r="B363" s="78"/>
    </row>
    <row r="364" ht="15.75" customHeight="1">
      <c r="B364" s="78"/>
    </row>
    <row r="365" ht="15.75" customHeight="1">
      <c r="B365" s="78"/>
    </row>
    <row r="366" ht="15.75" customHeight="1">
      <c r="B366" s="78"/>
    </row>
    <row r="367" ht="15.75" customHeight="1">
      <c r="B367" s="78"/>
    </row>
    <row r="368" ht="15.75" customHeight="1">
      <c r="B368" s="78"/>
    </row>
    <row r="369" ht="15.75" customHeight="1">
      <c r="B369" s="78"/>
    </row>
    <row r="370" ht="15.75" customHeight="1">
      <c r="B370" s="78"/>
    </row>
    <row r="371" ht="15.75" customHeight="1">
      <c r="B371" s="78"/>
    </row>
    <row r="372" ht="15.75" customHeight="1">
      <c r="B372" s="78"/>
    </row>
    <row r="373" ht="15.75" customHeight="1">
      <c r="B373" s="78"/>
    </row>
    <row r="374" ht="15.75" customHeight="1">
      <c r="B374" s="78"/>
    </row>
    <row r="375" ht="15.75" customHeight="1">
      <c r="B375" s="78"/>
    </row>
    <row r="376" ht="15.75" customHeight="1">
      <c r="B376" s="78"/>
    </row>
    <row r="377" ht="15.75" customHeight="1">
      <c r="B377" s="78"/>
    </row>
    <row r="378" ht="15.75" customHeight="1">
      <c r="B378" s="78"/>
    </row>
    <row r="379" ht="15.75" customHeight="1">
      <c r="B379" s="78"/>
    </row>
    <row r="380" ht="15.75" customHeight="1">
      <c r="B380" s="78"/>
    </row>
    <row r="381" ht="15.75" customHeight="1">
      <c r="B381" s="78"/>
    </row>
    <row r="382" ht="15.75" customHeight="1">
      <c r="B382" s="78"/>
    </row>
    <row r="383" ht="15.75" customHeight="1">
      <c r="B383" s="78"/>
    </row>
    <row r="384" ht="15.75" customHeight="1">
      <c r="B384" s="78"/>
    </row>
    <row r="385" ht="15.75" customHeight="1">
      <c r="B385" s="78"/>
    </row>
    <row r="386" ht="15.75" customHeight="1">
      <c r="B386" s="78"/>
    </row>
    <row r="387" ht="15.75" customHeight="1">
      <c r="B387" s="78"/>
    </row>
    <row r="388" ht="15.75" customHeight="1">
      <c r="B388" s="78"/>
    </row>
    <row r="389" ht="15.75" customHeight="1">
      <c r="B389" s="78"/>
    </row>
    <row r="390" ht="15.75" customHeight="1">
      <c r="B390" s="78"/>
    </row>
    <row r="391" ht="15.75" customHeight="1">
      <c r="B391" s="78"/>
    </row>
    <row r="392" ht="15.75" customHeight="1">
      <c r="B392" s="78"/>
    </row>
    <row r="393" ht="15.75" customHeight="1">
      <c r="B393" s="78"/>
    </row>
    <row r="394" ht="15.75" customHeight="1">
      <c r="B394" s="78"/>
    </row>
    <row r="395" ht="15.75" customHeight="1">
      <c r="B395" s="78"/>
    </row>
    <row r="396" ht="15.75" customHeight="1">
      <c r="B396" s="78"/>
    </row>
    <row r="397" ht="15.75" customHeight="1">
      <c r="B397" s="78"/>
    </row>
    <row r="398" ht="15.75" customHeight="1">
      <c r="B398" s="78"/>
    </row>
    <row r="399" ht="15.75" customHeight="1">
      <c r="B399" s="78"/>
    </row>
    <row r="400" ht="15.75" customHeight="1">
      <c r="B400" s="78"/>
    </row>
    <row r="401" ht="15.75" customHeight="1">
      <c r="B401" s="78"/>
    </row>
    <row r="402" ht="15.75" customHeight="1">
      <c r="B402" s="78"/>
    </row>
    <row r="403" ht="15.75" customHeight="1">
      <c r="B403" s="78"/>
    </row>
    <row r="404" ht="15.75" customHeight="1">
      <c r="B404" s="78"/>
    </row>
    <row r="405" ht="15.75" customHeight="1">
      <c r="B405" s="78"/>
    </row>
    <row r="406" ht="15.75" customHeight="1">
      <c r="B406" s="78"/>
    </row>
    <row r="407" ht="15.75" customHeight="1">
      <c r="B407" s="78"/>
    </row>
    <row r="408" ht="15.75" customHeight="1">
      <c r="B408" s="78"/>
    </row>
    <row r="409" ht="15.75" customHeight="1">
      <c r="B409" s="78"/>
    </row>
    <row r="410" ht="15.75" customHeight="1">
      <c r="B410" s="78"/>
    </row>
    <row r="411" ht="15.75" customHeight="1">
      <c r="B411" s="78"/>
    </row>
    <row r="412" ht="15.75" customHeight="1">
      <c r="B412" s="78"/>
    </row>
    <row r="413" ht="15.75" customHeight="1">
      <c r="B413" s="78"/>
    </row>
    <row r="414" ht="15.75" customHeight="1">
      <c r="B414" s="78"/>
    </row>
    <row r="415" ht="15.75" customHeight="1">
      <c r="B415" s="78"/>
    </row>
    <row r="416" ht="15.75" customHeight="1">
      <c r="B416" s="78"/>
    </row>
    <row r="417" ht="15.75" customHeight="1">
      <c r="B417" s="78"/>
    </row>
    <row r="418" ht="15.75" customHeight="1">
      <c r="B418" s="78"/>
    </row>
    <row r="419" ht="15.75" customHeight="1">
      <c r="B419" s="78"/>
    </row>
    <row r="420" ht="15.75" customHeight="1">
      <c r="B420" s="78"/>
    </row>
    <row r="421" ht="15.75" customHeight="1">
      <c r="B421" s="78"/>
    </row>
    <row r="422" ht="15.75" customHeight="1">
      <c r="B422" s="78"/>
    </row>
    <row r="423" ht="15.75" customHeight="1">
      <c r="B423" s="78"/>
    </row>
    <row r="424" ht="15.75" customHeight="1">
      <c r="B424" s="78"/>
    </row>
    <row r="425" ht="15.75" customHeight="1">
      <c r="B425" s="78"/>
    </row>
    <row r="426" ht="15.75" customHeight="1">
      <c r="B426" s="78"/>
    </row>
    <row r="427" ht="15.75" customHeight="1">
      <c r="B427" s="78"/>
    </row>
    <row r="428" ht="15.75" customHeight="1">
      <c r="B428" s="78"/>
    </row>
    <row r="429" ht="15.75" customHeight="1">
      <c r="B429" s="78"/>
    </row>
    <row r="430" ht="15.75" customHeight="1">
      <c r="B430" s="78"/>
    </row>
    <row r="431" ht="15.75" customHeight="1">
      <c r="B431" s="78"/>
    </row>
    <row r="432" ht="15.75" customHeight="1">
      <c r="B432" s="78"/>
    </row>
    <row r="433" ht="15.75" customHeight="1">
      <c r="B433" s="78"/>
    </row>
    <row r="434" ht="15.75" customHeight="1">
      <c r="B434" s="78"/>
    </row>
    <row r="435" ht="15.75" customHeight="1">
      <c r="B435" s="78"/>
    </row>
    <row r="436" ht="15.75" customHeight="1">
      <c r="B436" s="78"/>
    </row>
    <row r="437" ht="15.75" customHeight="1">
      <c r="B437" s="78"/>
    </row>
    <row r="438" ht="15.75" customHeight="1">
      <c r="B438" s="78"/>
    </row>
    <row r="439" ht="15.75" customHeight="1">
      <c r="B439" s="78"/>
    </row>
    <row r="440" ht="15.75" customHeight="1">
      <c r="B440" s="78"/>
    </row>
    <row r="441" ht="15.75" customHeight="1">
      <c r="B441" s="78"/>
    </row>
    <row r="442" ht="15.75" customHeight="1">
      <c r="B442" s="78"/>
    </row>
    <row r="443" ht="15.75" customHeight="1">
      <c r="B443" s="78"/>
    </row>
    <row r="444" ht="15.75" customHeight="1">
      <c r="B444" s="78"/>
    </row>
    <row r="445" ht="15.75" customHeight="1">
      <c r="B445" s="78"/>
    </row>
    <row r="446" ht="15.75" customHeight="1">
      <c r="B446" s="78"/>
    </row>
    <row r="447" ht="15.75" customHeight="1">
      <c r="B447" s="78"/>
    </row>
    <row r="448" ht="15.75" customHeight="1">
      <c r="B448" s="78"/>
    </row>
    <row r="449" ht="15.75" customHeight="1">
      <c r="B449" s="78"/>
    </row>
    <row r="450" ht="15.75" customHeight="1">
      <c r="B450" s="78"/>
    </row>
    <row r="451" ht="15.75" customHeight="1">
      <c r="B451" s="78"/>
    </row>
    <row r="452" ht="15.75" customHeight="1">
      <c r="B452" s="78"/>
    </row>
    <row r="453" ht="15.75" customHeight="1">
      <c r="B453" s="78"/>
    </row>
    <row r="454" ht="15.75" customHeight="1">
      <c r="B454" s="78"/>
    </row>
    <row r="455" ht="15.75" customHeight="1">
      <c r="B455" s="78"/>
    </row>
    <row r="456" ht="15.75" customHeight="1">
      <c r="B456" s="78"/>
    </row>
    <row r="457" ht="15.75" customHeight="1">
      <c r="B457" s="78"/>
    </row>
    <row r="458" ht="15.75" customHeight="1">
      <c r="B458" s="78"/>
    </row>
    <row r="459" ht="15.75" customHeight="1">
      <c r="B459" s="78"/>
    </row>
    <row r="460" ht="15.75" customHeight="1">
      <c r="B460" s="78"/>
    </row>
    <row r="461" ht="15.75" customHeight="1">
      <c r="B461" s="78"/>
    </row>
    <row r="462" ht="15.75" customHeight="1">
      <c r="B462" s="78"/>
    </row>
    <row r="463" ht="15.75" customHeight="1">
      <c r="B463" s="78"/>
    </row>
    <row r="464" ht="15.75" customHeight="1">
      <c r="B464" s="78"/>
    </row>
    <row r="465" ht="15.75" customHeight="1">
      <c r="B465" s="78"/>
    </row>
    <row r="466" ht="15.75" customHeight="1">
      <c r="B466" s="78"/>
    </row>
    <row r="467" ht="15.75" customHeight="1">
      <c r="B467" s="78"/>
    </row>
    <row r="468" ht="15.75" customHeight="1">
      <c r="B468" s="78"/>
    </row>
    <row r="469" ht="15.75" customHeight="1">
      <c r="B469" s="78"/>
    </row>
    <row r="470" ht="15.75" customHeight="1">
      <c r="B470" s="78"/>
    </row>
    <row r="471" ht="15.75" customHeight="1">
      <c r="B471" s="78"/>
    </row>
    <row r="472" ht="15.75" customHeight="1">
      <c r="B472" s="78"/>
    </row>
    <row r="473" ht="15.75" customHeight="1">
      <c r="B473" s="78"/>
    </row>
    <row r="474" ht="15.75" customHeight="1">
      <c r="B474" s="78"/>
    </row>
    <row r="475" ht="15.75" customHeight="1">
      <c r="B475" s="78"/>
    </row>
    <row r="476" ht="15.75" customHeight="1">
      <c r="B476" s="78"/>
    </row>
    <row r="477" ht="15.75" customHeight="1">
      <c r="B477" s="78"/>
    </row>
    <row r="478" ht="15.75" customHeight="1">
      <c r="B478" s="78"/>
    </row>
    <row r="479" ht="15.75" customHeight="1">
      <c r="B479" s="78"/>
    </row>
    <row r="480" ht="15.75" customHeight="1">
      <c r="B480" s="78"/>
    </row>
    <row r="481" ht="15.75" customHeight="1">
      <c r="B481" s="78"/>
    </row>
    <row r="482" ht="15.75" customHeight="1">
      <c r="B482" s="78"/>
    </row>
    <row r="483" ht="15.75" customHeight="1">
      <c r="B483" s="78"/>
    </row>
    <row r="484" ht="15.75" customHeight="1">
      <c r="B484" s="78"/>
    </row>
    <row r="485" ht="15.75" customHeight="1">
      <c r="B485" s="78"/>
    </row>
    <row r="486" ht="15.75" customHeight="1">
      <c r="B486" s="78"/>
    </row>
    <row r="487" ht="15.75" customHeight="1">
      <c r="B487" s="78"/>
    </row>
    <row r="488" ht="15.75" customHeight="1">
      <c r="B488" s="78"/>
    </row>
    <row r="489" ht="15.75" customHeight="1">
      <c r="B489" s="78"/>
    </row>
    <row r="490" ht="15.75" customHeight="1">
      <c r="B490" s="78"/>
    </row>
    <row r="491" ht="15.75" customHeight="1">
      <c r="B491" s="78"/>
    </row>
    <row r="492" ht="15.75" customHeight="1">
      <c r="B492" s="78"/>
    </row>
    <row r="493" ht="15.75" customHeight="1">
      <c r="B493" s="78"/>
    </row>
    <row r="494" ht="15.75" customHeight="1">
      <c r="B494" s="78"/>
    </row>
    <row r="495" ht="15.75" customHeight="1">
      <c r="B495" s="78"/>
    </row>
    <row r="496" ht="15.75" customHeight="1">
      <c r="B496" s="78"/>
    </row>
    <row r="497" ht="15.75" customHeight="1">
      <c r="B497" s="78"/>
    </row>
    <row r="498" ht="15.75" customHeight="1">
      <c r="B498" s="78"/>
    </row>
    <row r="499" ht="15.75" customHeight="1">
      <c r="B499" s="78"/>
    </row>
    <row r="500" ht="15.75" customHeight="1">
      <c r="B500" s="78"/>
    </row>
    <row r="501" ht="15.75" customHeight="1">
      <c r="B501" s="78"/>
    </row>
    <row r="502" ht="15.75" customHeight="1">
      <c r="B502" s="78"/>
    </row>
    <row r="503" ht="15.75" customHeight="1">
      <c r="B503" s="78"/>
    </row>
    <row r="504" ht="15.75" customHeight="1">
      <c r="B504" s="78"/>
    </row>
    <row r="505" ht="15.75" customHeight="1">
      <c r="B505" s="78"/>
    </row>
    <row r="506" ht="15.75" customHeight="1">
      <c r="B506" s="78"/>
    </row>
    <row r="507" ht="15.75" customHeight="1">
      <c r="B507" s="78"/>
    </row>
    <row r="508" ht="15.75" customHeight="1">
      <c r="B508" s="78"/>
    </row>
    <row r="509" ht="15.75" customHeight="1">
      <c r="B509" s="78"/>
    </row>
    <row r="510" ht="15.75" customHeight="1">
      <c r="B510" s="78"/>
    </row>
    <row r="511" ht="15.75" customHeight="1">
      <c r="B511" s="78"/>
    </row>
    <row r="512" ht="15.75" customHeight="1">
      <c r="B512" s="78"/>
    </row>
    <row r="513" ht="15.75" customHeight="1">
      <c r="B513" s="78"/>
    </row>
    <row r="514" ht="15.75" customHeight="1">
      <c r="B514" s="78"/>
    </row>
    <row r="515" ht="15.75" customHeight="1">
      <c r="B515" s="78"/>
    </row>
    <row r="516" ht="15.75" customHeight="1">
      <c r="B516" s="78"/>
    </row>
    <row r="517" ht="15.75" customHeight="1">
      <c r="B517" s="78"/>
    </row>
    <row r="518" ht="15.75" customHeight="1">
      <c r="B518" s="78"/>
    </row>
    <row r="519" ht="15.75" customHeight="1">
      <c r="B519" s="78"/>
    </row>
    <row r="520" ht="15.75" customHeight="1">
      <c r="B520" s="78"/>
    </row>
    <row r="521" ht="15.75" customHeight="1">
      <c r="B521" s="78"/>
    </row>
    <row r="522" ht="15.75" customHeight="1">
      <c r="B522" s="78"/>
    </row>
    <row r="523" ht="15.75" customHeight="1">
      <c r="B523" s="78"/>
    </row>
    <row r="524" ht="15.75" customHeight="1">
      <c r="B524" s="78"/>
    </row>
    <row r="525" ht="15.75" customHeight="1">
      <c r="B525" s="78"/>
    </row>
    <row r="526" ht="15.75" customHeight="1">
      <c r="B526" s="78"/>
    </row>
    <row r="527" ht="15.75" customHeight="1">
      <c r="B527" s="78"/>
    </row>
    <row r="528" ht="15.75" customHeight="1">
      <c r="B528" s="78"/>
    </row>
    <row r="529" ht="15.75" customHeight="1">
      <c r="B529" s="78"/>
    </row>
    <row r="530" ht="15.75" customHeight="1">
      <c r="B530" s="78"/>
    </row>
    <row r="531" ht="15.75" customHeight="1">
      <c r="B531" s="78"/>
    </row>
    <row r="532" ht="15.75" customHeight="1">
      <c r="B532" s="78"/>
    </row>
    <row r="533" ht="15.75" customHeight="1">
      <c r="B533" s="78"/>
    </row>
    <row r="534" ht="15.75" customHeight="1">
      <c r="B534" s="78"/>
    </row>
    <row r="535" ht="15.75" customHeight="1">
      <c r="B535" s="78"/>
    </row>
    <row r="536" ht="15.75" customHeight="1">
      <c r="B536" s="78"/>
    </row>
    <row r="537" ht="15.75" customHeight="1">
      <c r="B537" s="78"/>
    </row>
    <row r="538" ht="15.75" customHeight="1">
      <c r="B538" s="78"/>
    </row>
    <row r="539" ht="15.75" customHeight="1">
      <c r="B539" s="78"/>
    </row>
    <row r="540" ht="15.75" customHeight="1">
      <c r="B540" s="78"/>
    </row>
    <row r="541" ht="15.75" customHeight="1">
      <c r="B541" s="78"/>
    </row>
    <row r="542" ht="15.75" customHeight="1">
      <c r="B542" s="78"/>
    </row>
    <row r="543" ht="15.75" customHeight="1">
      <c r="B543" s="78"/>
    </row>
    <row r="544" ht="15.75" customHeight="1">
      <c r="B544" s="78"/>
    </row>
    <row r="545" ht="15.75" customHeight="1">
      <c r="B545" s="78"/>
    </row>
    <row r="546" ht="15.75" customHeight="1">
      <c r="B546" s="78"/>
    </row>
    <row r="547" ht="15.75" customHeight="1">
      <c r="B547" s="78"/>
    </row>
    <row r="548" ht="15.75" customHeight="1">
      <c r="B548" s="78"/>
    </row>
    <row r="549" ht="15.75" customHeight="1">
      <c r="B549" s="78"/>
    </row>
    <row r="550" ht="15.75" customHeight="1">
      <c r="B550" s="78"/>
    </row>
    <row r="551" ht="15.75" customHeight="1">
      <c r="B551" s="78"/>
    </row>
    <row r="552" ht="15.75" customHeight="1">
      <c r="B552" s="78"/>
    </row>
    <row r="553" ht="15.75" customHeight="1">
      <c r="B553" s="78"/>
    </row>
    <row r="554" ht="15.75" customHeight="1">
      <c r="B554" s="78"/>
    </row>
    <row r="555" ht="15.75" customHeight="1">
      <c r="B555" s="78"/>
    </row>
    <row r="556" ht="15.75" customHeight="1">
      <c r="B556" s="78"/>
    </row>
    <row r="557" ht="15.75" customHeight="1">
      <c r="B557" s="78"/>
    </row>
    <row r="558" ht="15.75" customHeight="1">
      <c r="B558" s="78"/>
    </row>
    <row r="559" ht="15.75" customHeight="1">
      <c r="B559" s="78"/>
    </row>
    <row r="560" ht="15.75" customHeight="1">
      <c r="B560" s="78"/>
    </row>
    <row r="561" ht="15.75" customHeight="1">
      <c r="B561" s="78"/>
    </row>
    <row r="562" ht="15.75" customHeight="1">
      <c r="B562" s="78"/>
    </row>
    <row r="563" ht="15.75" customHeight="1">
      <c r="B563" s="78"/>
    </row>
    <row r="564" ht="15.75" customHeight="1">
      <c r="B564" s="78"/>
    </row>
    <row r="565" ht="15.75" customHeight="1">
      <c r="B565" s="78"/>
    </row>
    <row r="566" ht="15.75" customHeight="1">
      <c r="B566" s="78"/>
    </row>
    <row r="567" ht="15.75" customHeight="1">
      <c r="B567" s="78"/>
    </row>
    <row r="568" ht="15.75" customHeight="1">
      <c r="B568" s="78"/>
    </row>
    <row r="569" ht="15.75" customHeight="1">
      <c r="B569" s="78"/>
    </row>
    <row r="570" ht="15.75" customHeight="1">
      <c r="B570" s="78"/>
    </row>
    <row r="571" ht="15.75" customHeight="1">
      <c r="B571" s="78"/>
    </row>
    <row r="572" ht="15.75" customHeight="1">
      <c r="B572" s="78"/>
    </row>
    <row r="573" ht="15.75" customHeight="1">
      <c r="B573" s="78"/>
    </row>
    <row r="574" ht="15.75" customHeight="1">
      <c r="B574" s="78"/>
    </row>
    <row r="575" ht="15.75" customHeight="1">
      <c r="B575" s="78"/>
    </row>
    <row r="576" ht="15.75" customHeight="1">
      <c r="B576" s="78"/>
    </row>
    <row r="577" ht="15.75" customHeight="1">
      <c r="B577" s="78"/>
    </row>
    <row r="578" ht="15.75" customHeight="1">
      <c r="B578" s="78"/>
    </row>
    <row r="579" ht="15.75" customHeight="1">
      <c r="B579" s="78"/>
    </row>
    <row r="580" ht="15.75" customHeight="1">
      <c r="B580" s="78"/>
    </row>
    <row r="581" ht="15.75" customHeight="1">
      <c r="B581" s="78"/>
    </row>
    <row r="582" ht="15.75" customHeight="1">
      <c r="B582" s="78"/>
    </row>
    <row r="583" ht="15.75" customHeight="1">
      <c r="B583" s="78"/>
    </row>
    <row r="584" ht="15.75" customHeight="1">
      <c r="B584" s="78"/>
    </row>
    <row r="585" ht="15.75" customHeight="1">
      <c r="B585" s="78"/>
    </row>
    <row r="586" ht="15.75" customHeight="1">
      <c r="B586" s="78"/>
    </row>
    <row r="587" ht="15.75" customHeight="1">
      <c r="B587" s="78"/>
    </row>
    <row r="588" ht="15.75" customHeight="1">
      <c r="B588" s="78"/>
    </row>
    <row r="589" ht="15.75" customHeight="1">
      <c r="B589" s="78"/>
    </row>
    <row r="590" ht="15.75" customHeight="1">
      <c r="B590" s="78"/>
    </row>
    <row r="591" ht="15.75" customHeight="1">
      <c r="B591" s="78"/>
    </row>
    <row r="592" ht="15.75" customHeight="1">
      <c r="B592" s="78"/>
    </row>
    <row r="593" ht="15.75" customHeight="1">
      <c r="B593" s="78"/>
    </row>
    <row r="594" ht="15.75" customHeight="1">
      <c r="B594" s="78"/>
    </row>
    <row r="595" ht="15.75" customHeight="1">
      <c r="B595" s="78"/>
    </row>
    <row r="596" ht="15.75" customHeight="1">
      <c r="B596" s="78"/>
    </row>
    <row r="597" ht="15.75" customHeight="1">
      <c r="B597" s="78"/>
    </row>
    <row r="598" ht="15.75" customHeight="1">
      <c r="B598" s="78"/>
    </row>
    <row r="599" ht="15.75" customHeight="1">
      <c r="B599" s="78"/>
    </row>
    <row r="600" ht="15.75" customHeight="1">
      <c r="B600" s="78"/>
    </row>
    <row r="601" ht="15.75" customHeight="1">
      <c r="B601" s="78"/>
    </row>
    <row r="602" ht="15.75" customHeight="1">
      <c r="B602" s="78"/>
    </row>
    <row r="603" ht="15.75" customHeight="1">
      <c r="B603" s="78"/>
    </row>
    <row r="604" ht="15.75" customHeight="1">
      <c r="B604" s="78"/>
    </row>
    <row r="605" ht="15.75" customHeight="1">
      <c r="B605" s="78"/>
    </row>
    <row r="606" ht="15.75" customHeight="1">
      <c r="B606" s="78"/>
    </row>
    <row r="607" ht="15.75" customHeight="1">
      <c r="B607" s="78"/>
    </row>
    <row r="608" ht="15.75" customHeight="1">
      <c r="B608" s="78"/>
    </row>
    <row r="609" ht="15.75" customHeight="1">
      <c r="B609" s="78"/>
    </row>
    <row r="610" ht="15.75" customHeight="1">
      <c r="B610" s="78"/>
    </row>
    <row r="611" ht="15.75" customHeight="1">
      <c r="B611" s="78"/>
    </row>
    <row r="612" ht="15.75" customHeight="1">
      <c r="B612" s="78"/>
    </row>
    <row r="613" ht="15.75" customHeight="1">
      <c r="B613" s="78"/>
    </row>
    <row r="614" ht="15.75" customHeight="1">
      <c r="B614" s="78"/>
    </row>
    <row r="615" ht="15.75" customHeight="1">
      <c r="B615" s="78"/>
    </row>
    <row r="616" ht="15.75" customHeight="1">
      <c r="B616" s="78"/>
    </row>
    <row r="617" ht="15.75" customHeight="1">
      <c r="B617" s="78"/>
    </row>
    <row r="618" ht="15.75" customHeight="1">
      <c r="B618" s="78"/>
    </row>
    <row r="619" ht="15.75" customHeight="1">
      <c r="B619" s="78"/>
    </row>
    <row r="620" ht="15.75" customHeight="1">
      <c r="B620" s="78"/>
    </row>
    <row r="621" ht="15.75" customHeight="1">
      <c r="B621" s="78"/>
    </row>
    <row r="622" ht="15.75" customHeight="1">
      <c r="B622" s="78"/>
    </row>
    <row r="623" ht="15.75" customHeight="1">
      <c r="B623" s="78"/>
    </row>
    <row r="624" ht="15.75" customHeight="1">
      <c r="B624" s="78"/>
    </row>
    <row r="625" ht="15.75" customHeight="1">
      <c r="B625" s="78"/>
    </row>
    <row r="626" ht="15.75" customHeight="1">
      <c r="B626" s="78"/>
    </row>
    <row r="627" ht="15.75" customHeight="1">
      <c r="B627" s="78"/>
    </row>
    <row r="628" ht="15.75" customHeight="1">
      <c r="B628" s="78"/>
    </row>
    <row r="629" ht="15.75" customHeight="1">
      <c r="B629" s="78"/>
    </row>
    <row r="630" ht="15.75" customHeight="1">
      <c r="B630" s="78"/>
    </row>
    <row r="631" ht="15.75" customHeight="1">
      <c r="B631" s="78"/>
    </row>
    <row r="632" ht="15.75" customHeight="1">
      <c r="B632" s="78"/>
    </row>
    <row r="633" ht="15.75" customHeight="1">
      <c r="B633" s="78"/>
    </row>
    <row r="634" ht="15.75" customHeight="1">
      <c r="B634" s="78"/>
    </row>
    <row r="635" ht="15.75" customHeight="1">
      <c r="B635" s="78"/>
    </row>
    <row r="636" ht="15.75" customHeight="1">
      <c r="B636" s="78"/>
    </row>
    <row r="637" ht="15.75" customHeight="1">
      <c r="B637" s="78"/>
    </row>
    <row r="638" ht="15.75" customHeight="1">
      <c r="B638" s="78"/>
    </row>
    <row r="639" ht="15.75" customHeight="1">
      <c r="B639" s="78"/>
    </row>
    <row r="640" ht="15.75" customHeight="1">
      <c r="B640" s="78"/>
    </row>
    <row r="641" ht="15.75" customHeight="1">
      <c r="B641" s="78"/>
    </row>
    <row r="642" ht="15.75" customHeight="1">
      <c r="B642" s="78"/>
    </row>
    <row r="643" ht="15.75" customHeight="1">
      <c r="B643" s="78"/>
    </row>
    <row r="644" ht="15.75" customHeight="1">
      <c r="B644" s="78"/>
    </row>
    <row r="645" ht="15.75" customHeight="1">
      <c r="B645" s="78"/>
    </row>
    <row r="646" ht="15.75" customHeight="1">
      <c r="B646" s="78"/>
    </row>
    <row r="647" ht="15.75" customHeight="1">
      <c r="B647" s="78"/>
    </row>
    <row r="648" ht="15.75" customHeight="1">
      <c r="B648" s="78"/>
    </row>
    <row r="649" ht="15.75" customHeight="1">
      <c r="B649" s="78"/>
    </row>
    <row r="650" ht="15.75" customHeight="1">
      <c r="B650" s="78"/>
    </row>
    <row r="651" ht="15.75" customHeight="1">
      <c r="B651" s="78"/>
    </row>
    <row r="652" ht="15.75" customHeight="1">
      <c r="B652" s="78"/>
    </row>
    <row r="653" ht="15.75" customHeight="1">
      <c r="B653" s="78"/>
    </row>
    <row r="654" ht="15.75" customHeight="1">
      <c r="B654" s="78"/>
    </row>
    <row r="655" ht="15.75" customHeight="1">
      <c r="B655" s="78"/>
    </row>
    <row r="656" ht="15.75" customHeight="1">
      <c r="B656" s="78"/>
    </row>
    <row r="657" ht="15.75" customHeight="1">
      <c r="B657" s="78"/>
    </row>
    <row r="658" ht="15.75" customHeight="1">
      <c r="B658" s="78"/>
    </row>
    <row r="659" ht="15.75" customHeight="1">
      <c r="B659" s="78"/>
    </row>
    <row r="660" ht="15.75" customHeight="1">
      <c r="B660" s="78"/>
    </row>
    <row r="661" ht="15.75" customHeight="1">
      <c r="B661" s="78"/>
    </row>
    <row r="662" ht="15.75" customHeight="1">
      <c r="B662" s="78"/>
    </row>
    <row r="663" ht="15.75" customHeight="1">
      <c r="B663" s="78"/>
    </row>
    <row r="664" ht="15.75" customHeight="1">
      <c r="B664" s="78"/>
    </row>
    <row r="665" ht="15.75" customHeight="1">
      <c r="B665" s="78"/>
    </row>
    <row r="666" ht="15.75" customHeight="1">
      <c r="B666" s="78"/>
    </row>
    <row r="667" ht="15.75" customHeight="1">
      <c r="B667" s="78"/>
    </row>
    <row r="668" ht="15.75" customHeight="1">
      <c r="B668" s="78"/>
    </row>
    <row r="669" ht="15.75" customHeight="1">
      <c r="B669" s="78"/>
    </row>
    <row r="670" ht="15.75" customHeight="1">
      <c r="B670" s="78"/>
    </row>
    <row r="671" ht="15.75" customHeight="1">
      <c r="B671" s="78"/>
    </row>
    <row r="672" ht="15.75" customHeight="1">
      <c r="B672" s="78"/>
    </row>
    <row r="673" ht="15.75" customHeight="1">
      <c r="B673" s="78"/>
    </row>
    <row r="674" ht="15.75" customHeight="1">
      <c r="B674" s="78"/>
    </row>
    <row r="675" ht="15.75" customHeight="1">
      <c r="B675" s="78"/>
    </row>
    <row r="676" ht="15.75" customHeight="1">
      <c r="B676" s="78"/>
    </row>
    <row r="677" ht="15.75" customHeight="1">
      <c r="B677" s="78"/>
    </row>
    <row r="678" ht="15.75" customHeight="1">
      <c r="B678" s="78"/>
    </row>
    <row r="679" ht="15.75" customHeight="1">
      <c r="B679" s="78"/>
    </row>
    <row r="680" ht="15.75" customHeight="1">
      <c r="B680" s="78"/>
    </row>
    <row r="681" ht="15.75" customHeight="1">
      <c r="B681" s="78"/>
    </row>
    <row r="682" ht="15.75" customHeight="1">
      <c r="B682" s="78"/>
    </row>
    <row r="683" ht="15.75" customHeight="1">
      <c r="B683" s="78"/>
    </row>
    <row r="684" ht="15.75" customHeight="1">
      <c r="B684" s="78"/>
    </row>
    <row r="685" ht="15.75" customHeight="1">
      <c r="B685" s="78"/>
    </row>
    <row r="686" ht="15.75" customHeight="1">
      <c r="B686" s="78"/>
    </row>
    <row r="687" ht="15.75" customHeight="1">
      <c r="B687" s="78"/>
    </row>
    <row r="688" ht="15.75" customHeight="1">
      <c r="B688" s="78"/>
    </row>
    <row r="689" ht="15.75" customHeight="1">
      <c r="B689" s="78"/>
    </row>
    <row r="690" ht="15.75" customHeight="1">
      <c r="B690" s="78"/>
    </row>
    <row r="691" ht="15.75" customHeight="1">
      <c r="B691" s="78"/>
    </row>
    <row r="692" ht="15.75" customHeight="1">
      <c r="B692" s="78"/>
    </row>
    <row r="693" ht="15.75" customHeight="1">
      <c r="B693" s="78"/>
    </row>
    <row r="694" ht="15.75" customHeight="1">
      <c r="B694" s="78"/>
    </row>
    <row r="695" ht="15.75" customHeight="1">
      <c r="B695" s="78"/>
    </row>
    <row r="696" ht="15.75" customHeight="1">
      <c r="B696" s="78"/>
    </row>
    <row r="697" ht="15.75" customHeight="1">
      <c r="B697" s="78"/>
    </row>
    <row r="698" ht="15.75" customHeight="1">
      <c r="B698" s="78"/>
    </row>
    <row r="699" ht="15.75" customHeight="1">
      <c r="B699" s="78"/>
    </row>
    <row r="700" ht="15.75" customHeight="1">
      <c r="B700" s="78"/>
    </row>
    <row r="701" ht="15.75" customHeight="1">
      <c r="B701" s="78"/>
    </row>
    <row r="702" ht="15.75" customHeight="1">
      <c r="B702" s="78"/>
    </row>
    <row r="703" ht="15.75" customHeight="1">
      <c r="B703" s="78"/>
    </row>
    <row r="704" ht="15.75" customHeight="1">
      <c r="B704" s="78"/>
    </row>
    <row r="705" ht="15.75" customHeight="1">
      <c r="B705" s="78"/>
    </row>
    <row r="706" ht="15.75" customHeight="1">
      <c r="B706" s="78"/>
    </row>
    <row r="707" ht="15.75" customHeight="1">
      <c r="B707" s="78"/>
    </row>
    <row r="708" ht="15.75" customHeight="1">
      <c r="B708" s="78"/>
    </row>
    <row r="709" ht="15.75" customHeight="1">
      <c r="B709" s="78"/>
    </row>
    <row r="710" ht="15.75" customHeight="1">
      <c r="B710" s="78"/>
    </row>
    <row r="711" ht="15.75" customHeight="1">
      <c r="B711" s="78"/>
    </row>
    <row r="712" ht="15.75" customHeight="1">
      <c r="B712" s="78"/>
    </row>
    <row r="713" ht="15.75" customHeight="1">
      <c r="B713" s="78"/>
    </row>
    <row r="714" ht="15.75" customHeight="1">
      <c r="B714" s="78"/>
    </row>
    <row r="715" ht="15.75" customHeight="1">
      <c r="B715" s="78"/>
    </row>
    <row r="716" ht="15.75" customHeight="1">
      <c r="B716" s="78"/>
    </row>
    <row r="717" ht="15.75" customHeight="1">
      <c r="B717" s="78"/>
    </row>
    <row r="718" ht="15.75" customHeight="1">
      <c r="B718" s="78"/>
    </row>
    <row r="719" ht="15.75" customHeight="1">
      <c r="B719" s="78"/>
    </row>
    <row r="720" ht="15.75" customHeight="1">
      <c r="B720" s="78"/>
    </row>
    <row r="721" ht="15.75" customHeight="1">
      <c r="B721" s="78"/>
    </row>
    <row r="722" ht="15.75" customHeight="1">
      <c r="B722" s="78"/>
    </row>
    <row r="723" ht="15.75" customHeight="1">
      <c r="B723" s="78"/>
    </row>
    <row r="724" ht="15.75" customHeight="1">
      <c r="B724" s="78"/>
    </row>
    <row r="725" ht="15.75" customHeight="1">
      <c r="B725" s="78"/>
    </row>
    <row r="726" ht="15.75" customHeight="1">
      <c r="B726" s="78"/>
    </row>
    <row r="727" ht="15.75" customHeight="1">
      <c r="B727" s="78"/>
    </row>
    <row r="728" ht="15.75" customHeight="1">
      <c r="B728" s="78"/>
    </row>
    <row r="729" ht="15.75" customHeight="1">
      <c r="B729" s="78"/>
    </row>
    <row r="730" ht="15.75" customHeight="1">
      <c r="B730" s="78"/>
    </row>
    <row r="731" ht="15.75" customHeight="1">
      <c r="B731" s="78"/>
    </row>
    <row r="732" ht="15.75" customHeight="1">
      <c r="B732" s="78"/>
    </row>
    <row r="733" ht="15.75" customHeight="1">
      <c r="B733" s="78"/>
    </row>
    <row r="734" ht="15.75" customHeight="1">
      <c r="B734" s="78"/>
    </row>
    <row r="735" ht="15.75" customHeight="1">
      <c r="B735" s="78"/>
    </row>
    <row r="736" ht="15.75" customHeight="1">
      <c r="B736" s="78"/>
    </row>
    <row r="737" ht="15.75" customHeight="1">
      <c r="B737" s="78"/>
    </row>
    <row r="738" ht="15.75" customHeight="1">
      <c r="B738" s="78"/>
    </row>
    <row r="739" ht="15.75" customHeight="1">
      <c r="B739" s="78"/>
    </row>
    <row r="740" ht="15.75" customHeight="1">
      <c r="B740" s="78"/>
    </row>
    <row r="741" ht="15.75" customHeight="1">
      <c r="B741" s="78"/>
    </row>
    <row r="742" ht="15.75" customHeight="1">
      <c r="B742" s="78"/>
    </row>
    <row r="743" ht="15.75" customHeight="1">
      <c r="B743" s="78"/>
    </row>
    <row r="744" ht="15.75" customHeight="1">
      <c r="B744" s="78"/>
    </row>
    <row r="745" ht="15.75" customHeight="1">
      <c r="B745" s="78"/>
    </row>
    <row r="746" ht="15.75" customHeight="1">
      <c r="B746" s="78"/>
    </row>
    <row r="747" ht="15.75" customHeight="1">
      <c r="B747" s="78"/>
    </row>
    <row r="748" ht="15.75" customHeight="1">
      <c r="B748" s="78"/>
    </row>
    <row r="749" ht="15.75" customHeight="1">
      <c r="B749" s="78"/>
    </row>
    <row r="750" ht="15.75" customHeight="1">
      <c r="B750" s="78"/>
    </row>
    <row r="751" ht="15.75" customHeight="1">
      <c r="B751" s="78"/>
    </row>
    <row r="752" ht="15.75" customHeight="1">
      <c r="B752" s="78"/>
    </row>
    <row r="753" ht="15.75" customHeight="1">
      <c r="B753" s="78"/>
    </row>
    <row r="754" ht="15.75" customHeight="1">
      <c r="B754" s="78"/>
    </row>
    <row r="755" ht="15.75" customHeight="1">
      <c r="B755" s="78"/>
    </row>
    <row r="756" ht="15.75" customHeight="1">
      <c r="B756" s="78"/>
    </row>
    <row r="757" ht="15.75" customHeight="1">
      <c r="B757" s="78"/>
    </row>
    <row r="758" ht="15.75" customHeight="1">
      <c r="B758" s="78"/>
    </row>
    <row r="759" ht="15.75" customHeight="1">
      <c r="B759" s="78"/>
    </row>
    <row r="760" ht="15.75" customHeight="1">
      <c r="B760" s="78"/>
    </row>
    <row r="761" ht="15.75" customHeight="1">
      <c r="B761" s="78"/>
    </row>
    <row r="762" ht="15.75" customHeight="1">
      <c r="B762" s="78"/>
    </row>
    <row r="763" ht="15.75" customHeight="1">
      <c r="B763" s="78"/>
    </row>
    <row r="764" ht="15.75" customHeight="1">
      <c r="B764" s="78"/>
    </row>
    <row r="765" ht="15.75" customHeight="1">
      <c r="B765" s="78"/>
    </row>
    <row r="766" ht="15.75" customHeight="1">
      <c r="B766" s="78"/>
    </row>
    <row r="767" ht="15.75" customHeight="1">
      <c r="B767" s="78"/>
    </row>
    <row r="768" ht="15.75" customHeight="1">
      <c r="B768" s="78"/>
    </row>
    <row r="769" ht="15.75" customHeight="1">
      <c r="B769" s="78"/>
    </row>
    <row r="770" ht="15.75" customHeight="1">
      <c r="B770" s="78"/>
    </row>
    <row r="771" ht="15.75" customHeight="1">
      <c r="B771" s="78"/>
    </row>
    <row r="772" ht="15.75" customHeight="1">
      <c r="B772" s="78"/>
    </row>
    <row r="773" ht="15.75" customHeight="1">
      <c r="B773" s="78"/>
    </row>
    <row r="774" ht="15.75" customHeight="1">
      <c r="B774" s="78"/>
    </row>
    <row r="775" ht="15.75" customHeight="1">
      <c r="B775" s="78"/>
    </row>
    <row r="776" ht="15.75" customHeight="1">
      <c r="B776" s="78"/>
    </row>
    <row r="777" ht="15.75" customHeight="1">
      <c r="B777" s="78"/>
    </row>
    <row r="778" ht="15.75" customHeight="1">
      <c r="B778" s="78"/>
    </row>
    <row r="779" ht="15.75" customHeight="1">
      <c r="B779" s="78"/>
    </row>
    <row r="780" ht="15.75" customHeight="1">
      <c r="B780" s="78"/>
    </row>
    <row r="781" ht="15.75" customHeight="1">
      <c r="B781" s="78"/>
    </row>
    <row r="782" ht="15.75" customHeight="1">
      <c r="B782" s="78"/>
    </row>
    <row r="783" ht="15.75" customHeight="1">
      <c r="B783" s="78"/>
    </row>
    <row r="784" ht="15.75" customHeight="1">
      <c r="B784" s="78"/>
    </row>
    <row r="785" ht="15.75" customHeight="1">
      <c r="B785" s="78"/>
    </row>
    <row r="786" ht="15.75" customHeight="1">
      <c r="B786" s="78"/>
    </row>
    <row r="787" ht="15.75" customHeight="1">
      <c r="B787" s="78"/>
    </row>
    <row r="788" ht="15.75" customHeight="1">
      <c r="B788" s="78"/>
    </row>
    <row r="789" ht="15.75" customHeight="1">
      <c r="B789" s="78"/>
    </row>
    <row r="790" ht="15.75" customHeight="1">
      <c r="B790" s="78"/>
    </row>
    <row r="791" ht="15.75" customHeight="1">
      <c r="B791" s="78"/>
    </row>
    <row r="792" ht="15.75" customHeight="1">
      <c r="B792" s="78"/>
    </row>
    <row r="793" ht="15.75" customHeight="1">
      <c r="B793" s="78"/>
    </row>
    <row r="794" ht="15.75" customHeight="1">
      <c r="B794" s="78"/>
    </row>
    <row r="795" ht="15.75" customHeight="1">
      <c r="B795" s="78"/>
    </row>
    <row r="796" ht="15.75" customHeight="1">
      <c r="B796" s="78"/>
    </row>
    <row r="797" ht="15.75" customHeight="1">
      <c r="B797" s="78"/>
    </row>
    <row r="798" ht="15.75" customHeight="1">
      <c r="B798" s="78"/>
    </row>
    <row r="799" ht="15.75" customHeight="1">
      <c r="B799" s="78"/>
    </row>
    <row r="800" ht="15.75" customHeight="1">
      <c r="B800" s="78"/>
    </row>
    <row r="801" ht="15.75" customHeight="1">
      <c r="B801" s="78"/>
    </row>
    <row r="802" ht="15.75" customHeight="1">
      <c r="B802" s="78"/>
    </row>
    <row r="803" ht="15.75" customHeight="1">
      <c r="B803" s="78"/>
    </row>
    <row r="804" ht="15.75" customHeight="1">
      <c r="B804" s="78"/>
    </row>
    <row r="805" ht="15.75" customHeight="1">
      <c r="B805" s="78"/>
    </row>
    <row r="806" ht="15.75" customHeight="1">
      <c r="B806" s="78"/>
    </row>
    <row r="807" ht="15.75" customHeight="1">
      <c r="B807" s="78"/>
    </row>
    <row r="808" ht="15.75" customHeight="1">
      <c r="B808" s="78"/>
    </row>
    <row r="809" ht="15.75" customHeight="1">
      <c r="B809" s="78"/>
    </row>
    <row r="810" ht="15.75" customHeight="1">
      <c r="B810" s="78"/>
    </row>
    <row r="811" ht="15.75" customHeight="1">
      <c r="B811" s="78"/>
    </row>
    <row r="812" ht="15.75" customHeight="1">
      <c r="B812" s="78"/>
    </row>
    <row r="813" ht="15.75" customHeight="1">
      <c r="B813" s="78"/>
    </row>
    <row r="814" ht="15.75" customHeight="1">
      <c r="B814" s="78"/>
    </row>
    <row r="815" ht="15.75" customHeight="1">
      <c r="B815" s="78"/>
    </row>
    <row r="816" ht="15.75" customHeight="1">
      <c r="B816" s="78"/>
    </row>
    <row r="817" ht="15.75" customHeight="1">
      <c r="B817" s="78"/>
    </row>
    <row r="818" ht="15.75" customHeight="1">
      <c r="B818" s="78"/>
    </row>
    <row r="819" ht="15.75" customHeight="1">
      <c r="B819" s="78"/>
    </row>
    <row r="820" ht="15.75" customHeight="1">
      <c r="B820" s="78"/>
    </row>
    <row r="821" ht="15.75" customHeight="1">
      <c r="B821" s="78"/>
    </row>
    <row r="822" ht="15.75" customHeight="1">
      <c r="B822" s="78"/>
    </row>
    <row r="823" ht="15.75" customHeight="1">
      <c r="B823" s="78"/>
    </row>
    <row r="824" ht="15.75" customHeight="1">
      <c r="B824" s="78"/>
    </row>
    <row r="825" ht="15.75" customHeight="1">
      <c r="B825" s="78"/>
    </row>
    <row r="826" ht="15.75" customHeight="1">
      <c r="B826" s="78"/>
    </row>
    <row r="827" ht="15.75" customHeight="1">
      <c r="B827" s="78"/>
    </row>
    <row r="828" ht="15.75" customHeight="1">
      <c r="B828" s="78"/>
    </row>
    <row r="829" ht="15.75" customHeight="1">
      <c r="B829" s="78"/>
    </row>
    <row r="830" ht="15.75" customHeight="1">
      <c r="B830" s="78"/>
    </row>
    <row r="831" ht="15.75" customHeight="1">
      <c r="B831" s="78"/>
    </row>
    <row r="832" ht="15.75" customHeight="1">
      <c r="B832" s="78"/>
    </row>
    <row r="833" ht="15.75" customHeight="1">
      <c r="B833" s="78"/>
    </row>
    <row r="834" ht="15.75" customHeight="1">
      <c r="B834" s="78"/>
    </row>
    <row r="835" ht="15.75" customHeight="1">
      <c r="B835" s="78"/>
    </row>
    <row r="836" ht="15.75" customHeight="1">
      <c r="B836" s="78"/>
    </row>
    <row r="837" ht="15.75" customHeight="1">
      <c r="B837" s="78"/>
    </row>
    <row r="838" ht="15.75" customHeight="1">
      <c r="B838" s="78"/>
    </row>
    <row r="839" ht="15.75" customHeight="1">
      <c r="B839" s="78"/>
    </row>
    <row r="840" ht="15.75" customHeight="1">
      <c r="B840" s="78"/>
    </row>
    <row r="841" ht="15.75" customHeight="1">
      <c r="B841" s="78"/>
    </row>
    <row r="842" ht="15.75" customHeight="1">
      <c r="B842" s="78"/>
    </row>
    <row r="843" ht="15.75" customHeight="1">
      <c r="B843" s="78"/>
    </row>
    <row r="844" ht="15.75" customHeight="1">
      <c r="B844" s="78"/>
    </row>
    <row r="845" ht="15.75" customHeight="1">
      <c r="B845" s="78"/>
    </row>
    <row r="846" ht="15.75" customHeight="1">
      <c r="B846" s="78"/>
    </row>
    <row r="847" ht="15.75" customHeight="1">
      <c r="B847" s="78"/>
    </row>
    <row r="848" ht="15.75" customHeight="1">
      <c r="B848" s="78"/>
    </row>
    <row r="849" ht="15.75" customHeight="1">
      <c r="B849" s="78"/>
    </row>
    <row r="850" ht="15.75" customHeight="1">
      <c r="B850" s="78"/>
    </row>
    <row r="851" ht="15.75" customHeight="1">
      <c r="B851" s="78"/>
    </row>
    <row r="852" ht="15.75" customHeight="1">
      <c r="B852" s="78"/>
    </row>
    <row r="853" ht="15.75" customHeight="1">
      <c r="B853" s="78"/>
    </row>
    <row r="854" ht="15.75" customHeight="1">
      <c r="B854" s="78"/>
    </row>
    <row r="855" ht="15.75" customHeight="1">
      <c r="B855" s="78"/>
    </row>
    <row r="856" ht="15.75" customHeight="1">
      <c r="B856" s="78"/>
    </row>
    <row r="857" ht="15.75" customHeight="1">
      <c r="B857" s="78"/>
    </row>
    <row r="858" ht="15.75" customHeight="1">
      <c r="B858" s="78"/>
    </row>
    <row r="859" ht="15.75" customHeight="1">
      <c r="B859" s="78"/>
    </row>
    <row r="860" ht="15.75" customHeight="1">
      <c r="B860" s="78"/>
    </row>
    <row r="861" ht="15.75" customHeight="1">
      <c r="B861" s="78"/>
    </row>
    <row r="862" ht="15.75" customHeight="1">
      <c r="B862" s="78"/>
    </row>
    <row r="863" ht="15.75" customHeight="1">
      <c r="B863" s="78"/>
    </row>
    <row r="864" ht="15.75" customHeight="1">
      <c r="B864" s="78"/>
    </row>
    <row r="865" ht="15.75" customHeight="1">
      <c r="B865" s="78"/>
    </row>
    <row r="866" ht="15.75" customHeight="1">
      <c r="B866" s="78"/>
    </row>
    <row r="867" ht="15.75" customHeight="1">
      <c r="B867" s="78"/>
    </row>
    <row r="868" ht="15.75" customHeight="1">
      <c r="B868" s="78"/>
    </row>
    <row r="869" ht="15.75" customHeight="1">
      <c r="B869" s="78"/>
    </row>
    <row r="870" ht="15.75" customHeight="1">
      <c r="B870" s="78"/>
    </row>
    <row r="871" ht="15.75" customHeight="1">
      <c r="B871" s="78"/>
    </row>
    <row r="872" ht="15.75" customHeight="1">
      <c r="B872" s="78"/>
    </row>
    <row r="873" ht="15.75" customHeight="1">
      <c r="B873" s="78"/>
    </row>
    <row r="874" ht="15.75" customHeight="1">
      <c r="B874" s="78"/>
    </row>
    <row r="875" ht="15.75" customHeight="1">
      <c r="B875" s="78"/>
    </row>
    <row r="876" ht="15.75" customHeight="1">
      <c r="B876" s="78"/>
    </row>
    <row r="877" ht="15.75" customHeight="1">
      <c r="B877" s="78"/>
    </row>
    <row r="878" ht="15.75" customHeight="1">
      <c r="B878" s="78"/>
    </row>
    <row r="879" ht="15.75" customHeight="1">
      <c r="B879" s="78"/>
    </row>
    <row r="880" ht="15.75" customHeight="1">
      <c r="B880" s="78"/>
    </row>
    <row r="881" ht="15.75" customHeight="1">
      <c r="B881" s="78"/>
    </row>
    <row r="882" ht="15.75" customHeight="1">
      <c r="B882" s="78"/>
    </row>
    <row r="883" ht="15.75" customHeight="1">
      <c r="B883" s="78"/>
    </row>
    <row r="884" ht="15.75" customHeight="1">
      <c r="B884" s="78"/>
    </row>
    <row r="885" ht="15.75" customHeight="1">
      <c r="B885" s="78"/>
    </row>
    <row r="886" ht="15.75" customHeight="1">
      <c r="B886" s="78"/>
    </row>
    <row r="887" ht="15.75" customHeight="1">
      <c r="B887" s="78"/>
    </row>
    <row r="888" ht="15.75" customHeight="1">
      <c r="B888" s="78"/>
    </row>
    <row r="889" ht="15.75" customHeight="1">
      <c r="B889" s="78"/>
    </row>
    <row r="890" ht="15.75" customHeight="1">
      <c r="B890" s="78"/>
    </row>
    <row r="891" ht="15.75" customHeight="1">
      <c r="B891" s="78"/>
    </row>
    <row r="892" ht="15.75" customHeight="1">
      <c r="B892" s="78"/>
    </row>
    <row r="893" ht="15.75" customHeight="1">
      <c r="B893" s="78"/>
    </row>
    <row r="894" ht="15.75" customHeight="1">
      <c r="B894" s="78"/>
    </row>
    <row r="895" ht="15.75" customHeight="1">
      <c r="B895" s="78"/>
    </row>
    <row r="896" ht="15.75" customHeight="1">
      <c r="B896" s="78"/>
    </row>
    <row r="897" ht="15.75" customHeight="1">
      <c r="B897" s="78"/>
    </row>
    <row r="898" ht="15.75" customHeight="1">
      <c r="B898" s="78"/>
    </row>
    <row r="899" ht="15.75" customHeight="1">
      <c r="B899" s="78"/>
    </row>
    <row r="900" ht="15.75" customHeight="1">
      <c r="B900" s="78"/>
    </row>
    <row r="901" ht="15.75" customHeight="1">
      <c r="B901" s="78"/>
    </row>
    <row r="902" ht="15.75" customHeight="1">
      <c r="B902" s="78"/>
    </row>
    <row r="903" ht="15.75" customHeight="1">
      <c r="B903" s="78"/>
    </row>
    <row r="904" ht="15.75" customHeight="1">
      <c r="B904" s="78"/>
    </row>
    <row r="905" ht="15.75" customHeight="1">
      <c r="B905" s="78"/>
    </row>
    <row r="906" ht="15.75" customHeight="1">
      <c r="B906" s="78"/>
    </row>
    <row r="907" ht="15.75" customHeight="1">
      <c r="B907" s="78"/>
    </row>
    <row r="908" ht="15.75" customHeight="1">
      <c r="B908" s="78"/>
    </row>
    <row r="909" ht="15.75" customHeight="1">
      <c r="B909" s="78"/>
    </row>
    <row r="910" ht="15.75" customHeight="1">
      <c r="B910" s="78"/>
    </row>
    <row r="911" ht="15.75" customHeight="1">
      <c r="B911" s="78"/>
    </row>
    <row r="912" ht="15.75" customHeight="1">
      <c r="B912" s="78"/>
    </row>
    <row r="913" ht="15.75" customHeight="1">
      <c r="B913" s="78"/>
    </row>
    <row r="914" ht="15.75" customHeight="1">
      <c r="B914" s="78"/>
    </row>
    <row r="915" ht="15.75" customHeight="1">
      <c r="B915" s="78"/>
    </row>
    <row r="916" ht="15.75" customHeight="1">
      <c r="B916" s="78"/>
    </row>
    <row r="917" ht="15.75" customHeight="1">
      <c r="B917" s="78"/>
    </row>
    <row r="918" ht="15.75" customHeight="1">
      <c r="B918" s="78"/>
    </row>
    <row r="919" ht="15.75" customHeight="1">
      <c r="B919" s="78"/>
    </row>
    <row r="920" ht="15.75" customHeight="1">
      <c r="B920" s="78"/>
    </row>
    <row r="921" ht="15.75" customHeight="1">
      <c r="B921" s="78"/>
    </row>
    <row r="922" ht="15.75" customHeight="1">
      <c r="B922" s="78"/>
    </row>
    <row r="923" ht="15.75" customHeight="1">
      <c r="B923" s="78"/>
    </row>
    <row r="924" ht="15.75" customHeight="1">
      <c r="B924" s="78"/>
    </row>
    <row r="925" ht="15.75" customHeight="1">
      <c r="B925" s="78"/>
    </row>
    <row r="926" ht="15.75" customHeight="1">
      <c r="B926" s="78"/>
    </row>
    <row r="927" ht="15.75" customHeight="1">
      <c r="B927" s="78"/>
    </row>
    <row r="928" ht="15.75" customHeight="1">
      <c r="B928" s="78"/>
    </row>
    <row r="929" ht="15.75" customHeight="1">
      <c r="B929" s="78"/>
    </row>
    <row r="930" ht="15.75" customHeight="1">
      <c r="B930" s="78"/>
    </row>
    <row r="931" ht="15.75" customHeight="1">
      <c r="B931" s="78"/>
    </row>
    <row r="932" ht="15.75" customHeight="1">
      <c r="B932" s="78"/>
    </row>
    <row r="933" ht="15.75" customHeight="1">
      <c r="B933" s="78"/>
    </row>
    <row r="934" ht="15.75" customHeight="1">
      <c r="B934" s="78"/>
    </row>
    <row r="935" ht="15.75" customHeight="1">
      <c r="B935" s="78"/>
    </row>
    <row r="936" ht="15.75" customHeight="1">
      <c r="B936" s="78"/>
    </row>
    <row r="937" ht="15.75" customHeight="1">
      <c r="B937" s="78"/>
    </row>
    <row r="938" ht="15.75" customHeight="1">
      <c r="B938" s="78"/>
    </row>
    <row r="939" ht="15.75" customHeight="1">
      <c r="B939" s="78"/>
    </row>
    <row r="940" ht="15.75" customHeight="1">
      <c r="B940" s="78"/>
    </row>
    <row r="941" ht="15.75" customHeight="1">
      <c r="B941" s="78"/>
    </row>
    <row r="942" ht="15.75" customHeight="1">
      <c r="B942" s="78"/>
    </row>
    <row r="943" ht="15.75" customHeight="1">
      <c r="B943" s="78"/>
    </row>
    <row r="944" ht="15.75" customHeight="1">
      <c r="B944" s="78"/>
    </row>
    <row r="945" ht="15.75" customHeight="1">
      <c r="B945" s="78"/>
    </row>
    <row r="946" ht="15.75" customHeight="1">
      <c r="B946" s="78"/>
    </row>
    <row r="947" ht="15.75" customHeight="1">
      <c r="B947" s="78"/>
    </row>
    <row r="948" ht="15.75" customHeight="1">
      <c r="B948" s="78"/>
    </row>
    <row r="949" ht="15.75" customHeight="1">
      <c r="B949" s="78"/>
    </row>
    <row r="950" ht="15.75" customHeight="1">
      <c r="B950" s="78"/>
    </row>
    <row r="951" ht="15.75" customHeight="1">
      <c r="B951" s="78"/>
    </row>
    <row r="952" ht="15.75" customHeight="1">
      <c r="B952" s="78"/>
    </row>
    <row r="953" ht="15.75" customHeight="1">
      <c r="B953" s="78"/>
    </row>
    <row r="954" ht="15.75" customHeight="1">
      <c r="B954" s="78"/>
    </row>
    <row r="955" ht="15.75" customHeight="1">
      <c r="B955" s="78"/>
    </row>
    <row r="956" ht="15.75" customHeight="1">
      <c r="B956" s="78"/>
    </row>
    <row r="957" ht="15.75" customHeight="1">
      <c r="B957" s="78"/>
    </row>
    <row r="958" ht="15.75" customHeight="1">
      <c r="B958" s="78"/>
    </row>
    <row r="959" ht="15.75" customHeight="1">
      <c r="B959" s="78"/>
    </row>
    <row r="960" ht="15.75" customHeight="1">
      <c r="B960" s="78"/>
    </row>
    <row r="961" ht="15.75" customHeight="1">
      <c r="B961" s="78"/>
    </row>
    <row r="962" ht="15.75" customHeight="1">
      <c r="B962" s="78"/>
    </row>
    <row r="963" ht="15.75" customHeight="1">
      <c r="B963" s="78"/>
    </row>
    <row r="964" ht="15.75" customHeight="1">
      <c r="B964" s="78"/>
    </row>
    <row r="965" ht="15.75" customHeight="1">
      <c r="B965" s="78"/>
    </row>
    <row r="966" ht="15.75" customHeight="1">
      <c r="B966" s="78"/>
    </row>
    <row r="967" ht="15.75" customHeight="1">
      <c r="B967" s="78"/>
    </row>
    <row r="968" ht="15.75" customHeight="1">
      <c r="B968" s="78"/>
    </row>
    <row r="969" ht="15.75" customHeight="1">
      <c r="B969" s="78"/>
    </row>
    <row r="970" ht="15.75" customHeight="1">
      <c r="B970" s="78"/>
    </row>
    <row r="971" ht="15.75" customHeight="1">
      <c r="B971" s="78"/>
    </row>
    <row r="972" ht="15.75" customHeight="1">
      <c r="B972" s="78"/>
    </row>
    <row r="973" ht="15.75" customHeight="1">
      <c r="B973" s="78"/>
    </row>
    <row r="974" ht="15.75" customHeight="1">
      <c r="B974" s="78"/>
    </row>
    <row r="975" ht="15.75" customHeight="1">
      <c r="B975" s="78"/>
    </row>
    <row r="976" ht="15.75" customHeight="1">
      <c r="B976" s="78"/>
    </row>
    <row r="977" ht="15.75" customHeight="1">
      <c r="B977" s="78"/>
    </row>
    <row r="978" ht="15.75" customHeight="1">
      <c r="B978" s="78"/>
    </row>
    <row r="979" ht="15.75" customHeight="1">
      <c r="B979" s="78"/>
    </row>
    <row r="980" ht="15.75" customHeight="1">
      <c r="B980" s="78"/>
    </row>
    <row r="981" ht="15.75" customHeight="1">
      <c r="B981" s="78"/>
    </row>
    <row r="982" ht="15.75" customHeight="1">
      <c r="B982" s="78"/>
    </row>
    <row r="983" ht="15.75" customHeight="1">
      <c r="B983" s="78"/>
    </row>
    <row r="984" ht="15.75" customHeight="1">
      <c r="B984" s="78"/>
    </row>
    <row r="985" ht="15.75" customHeight="1">
      <c r="B985" s="78"/>
    </row>
    <row r="986" ht="15.75" customHeight="1">
      <c r="B986" s="78"/>
    </row>
    <row r="987" ht="15.75" customHeight="1">
      <c r="B987" s="78"/>
    </row>
    <row r="988" ht="15.75" customHeight="1">
      <c r="B988" s="78"/>
    </row>
    <row r="989" ht="15.75" customHeight="1">
      <c r="B989" s="78"/>
    </row>
    <row r="990" ht="15.75" customHeight="1">
      <c r="B990" s="78"/>
    </row>
    <row r="991" ht="15.75" customHeight="1">
      <c r="B991" s="78"/>
    </row>
    <row r="992" ht="15.75" customHeight="1">
      <c r="B992" s="78"/>
    </row>
    <row r="993" ht="15.75" customHeight="1">
      <c r="B993" s="78"/>
    </row>
    <row r="994" ht="15.75" customHeight="1">
      <c r="B994" s="78"/>
    </row>
    <row r="995" ht="15.75" customHeight="1">
      <c r="B995" s="78"/>
    </row>
    <row r="996" ht="15.75" customHeight="1">
      <c r="B996" s="78"/>
    </row>
    <row r="997" ht="15.75" customHeight="1">
      <c r="B997" s="78"/>
    </row>
    <row r="998" ht="15.75" customHeight="1">
      <c r="B998" s="78"/>
    </row>
    <row r="999" ht="15.75" customHeight="1">
      <c r="B999" s="78"/>
    </row>
    <row r="1000" ht="15.75" customHeight="1">
      <c r="B1000" s="7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</hyperlinks>
  <printOptions/>
  <pageMargins bottom="0.75" footer="0.0" header="0.0" left="0.7" right="0.7" top="0.75"/>
  <pageSetup orientation="landscape"/>
  <drawing r:id="rId20"/>
</worksheet>
</file>